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NTABILIDADE\Contas Anuais TCERS 2017\publicação\EXECUTIVO\"/>
    </mc:Choice>
  </mc:AlternateContent>
  <xr:revisionPtr revIDLastSave="0" documentId="10_ncr:8100000_{8BEA0D46-ED22-43A4-B21A-6D30DA087097}" xr6:coauthVersionLast="32" xr6:coauthVersionMax="32" xr10:uidLastSave="{00000000-0000-0000-0000-000000000000}"/>
  <bookViews>
    <workbookView xWindow="0" yWindow="0" windowWidth="20085" windowHeight="8550" xr2:uid="{00000000-000D-0000-FFFF-FFFF00000000}"/>
  </bookViews>
  <sheets>
    <sheet name="sem deduçã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2" i="2" l="1"/>
  <c r="F92" i="2"/>
  <c r="F95" i="2"/>
  <c r="F94" i="2"/>
  <c r="E94" i="2"/>
  <c r="E95" i="2" s="1"/>
  <c r="C94" i="2"/>
  <c r="C95" i="2" s="1"/>
  <c r="G93" i="2"/>
  <c r="B93" i="2"/>
  <c r="H93" i="2" s="1"/>
  <c r="E92" i="2"/>
  <c r="D92" i="2"/>
  <c r="D94" i="2" s="1"/>
  <c r="D95" i="2" s="1"/>
  <c r="C92" i="2"/>
  <c r="B92" i="2"/>
  <c r="B94" i="2" s="1"/>
  <c r="B95" i="2" s="1"/>
  <c r="H95" i="2" l="1"/>
  <c r="G94" i="2"/>
  <c r="G95" i="2" s="1"/>
  <c r="H92" i="2"/>
  <c r="H94" i="2" s="1"/>
  <c r="F5" i="2"/>
  <c r="G5" i="2"/>
  <c r="G79" i="2" l="1"/>
  <c r="E79" i="2"/>
  <c r="D79" i="2"/>
  <c r="C79" i="2"/>
  <c r="B79" i="2"/>
  <c r="F78" i="2"/>
  <c r="H78" i="2" s="1"/>
  <c r="F77" i="2"/>
  <c r="H77" i="2" s="1"/>
  <c r="F76" i="2"/>
  <c r="H76" i="2" s="1"/>
  <c r="F75" i="2"/>
  <c r="H75" i="2" s="1"/>
  <c r="F74" i="2"/>
  <c r="H74" i="2" s="1"/>
  <c r="F73" i="2"/>
  <c r="H73" i="2" s="1"/>
  <c r="F72" i="2"/>
  <c r="H72" i="2" s="1"/>
  <c r="F71" i="2"/>
  <c r="H71" i="2" s="1"/>
  <c r="F70" i="2"/>
  <c r="H70" i="2" s="1"/>
  <c r="F69" i="2"/>
  <c r="H69" i="2" s="1"/>
  <c r="F68" i="2"/>
  <c r="H68" i="2" s="1"/>
  <c r="F67" i="2"/>
  <c r="H67" i="2" s="1"/>
  <c r="F66" i="2"/>
  <c r="H66" i="2" s="1"/>
  <c r="F65" i="2"/>
  <c r="H65" i="2" s="1"/>
  <c r="F64" i="2"/>
  <c r="H64" i="2" s="1"/>
  <c r="F63" i="2"/>
  <c r="H63" i="2" s="1"/>
  <c r="F62" i="2"/>
  <c r="H62" i="2" s="1"/>
  <c r="F61" i="2"/>
  <c r="H61" i="2" s="1"/>
  <c r="F60" i="2"/>
  <c r="H60" i="2" s="1"/>
  <c r="F59" i="2"/>
  <c r="H59" i="2" s="1"/>
  <c r="F58" i="2"/>
  <c r="H58" i="2" s="1"/>
  <c r="F57" i="2"/>
  <c r="H57" i="2" s="1"/>
  <c r="F56" i="2"/>
  <c r="H56" i="2" s="1"/>
  <c r="F55" i="2"/>
  <c r="H55" i="2" s="1"/>
  <c r="F54" i="2"/>
  <c r="H54" i="2" s="1"/>
  <c r="F53" i="2"/>
  <c r="H53" i="2" s="1"/>
  <c r="F52" i="2"/>
  <c r="H52" i="2" s="1"/>
  <c r="F51" i="2"/>
  <c r="H51" i="2" s="1"/>
  <c r="F50" i="2"/>
  <c r="H50" i="2" s="1"/>
  <c r="F49" i="2"/>
  <c r="H49" i="2" s="1"/>
  <c r="F48" i="2"/>
  <c r="H48" i="2" s="1"/>
  <c r="F47" i="2"/>
  <c r="H47" i="2" s="1"/>
  <c r="F46" i="2"/>
  <c r="H46" i="2" s="1"/>
  <c r="F45" i="2"/>
  <c r="H45" i="2" s="1"/>
  <c r="F44" i="2"/>
  <c r="H44" i="2" s="1"/>
  <c r="F43" i="2"/>
  <c r="H43" i="2" s="1"/>
  <c r="F42" i="2"/>
  <c r="H42" i="2" s="1"/>
  <c r="F41" i="2"/>
  <c r="H41" i="2" s="1"/>
  <c r="F40" i="2"/>
  <c r="H40" i="2" s="1"/>
  <c r="F39" i="2"/>
  <c r="H39" i="2" s="1"/>
  <c r="F38" i="2"/>
  <c r="H38" i="2" s="1"/>
  <c r="F37" i="2"/>
  <c r="H37" i="2" s="1"/>
  <c r="F36" i="2"/>
  <c r="H36" i="2" s="1"/>
  <c r="F35" i="2"/>
  <c r="H35" i="2" s="1"/>
  <c r="F34" i="2"/>
  <c r="H34" i="2" s="1"/>
  <c r="F33" i="2"/>
  <c r="H33" i="2" s="1"/>
  <c r="F32" i="2"/>
  <c r="H32" i="2" s="1"/>
  <c r="F31" i="2"/>
  <c r="H31" i="2" s="1"/>
  <c r="F30" i="2"/>
  <c r="H30" i="2" s="1"/>
  <c r="F29" i="2"/>
  <c r="H29" i="2" s="1"/>
  <c r="F28" i="2"/>
  <c r="H28" i="2" s="1"/>
  <c r="F27" i="2"/>
  <c r="H27" i="2" s="1"/>
  <c r="F26" i="2"/>
  <c r="H26" i="2" s="1"/>
  <c r="F25" i="2"/>
  <c r="H25" i="2" s="1"/>
  <c r="F24" i="2"/>
  <c r="H24" i="2" s="1"/>
  <c r="F23" i="2"/>
  <c r="H23" i="2" s="1"/>
  <c r="F22" i="2"/>
  <c r="H22" i="2" s="1"/>
  <c r="F21" i="2"/>
  <c r="H21" i="2" s="1"/>
  <c r="F20" i="2"/>
  <c r="H20" i="2" s="1"/>
  <c r="F19" i="2"/>
  <c r="H19" i="2" s="1"/>
  <c r="F18" i="2"/>
  <c r="H18" i="2" s="1"/>
  <c r="F17" i="2"/>
  <c r="H17" i="2" s="1"/>
  <c r="F16" i="2"/>
  <c r="H16" i="2" s="1"/>
  <c r="F15" i="2"/>
  <c r="H15" i="2" s="1"/>
  <c r="F14" i="2"/>
  <c r="H14" i="2" s="1"/>
  <c r="F13" i="2"/>
  <c r="H13" i="2" s="1"/>
  <c r="F12" i="2"/>
  <c r="H12" i="2" s="1"/>
  <c r="F11" i="2"/>
  <c r="H11" i="2" s="1"/>
  <c r="F10" i="2"/>
  <c r="H10" i="2" s="1"/>
  <c r="F9" i="2"/>
  <c r="H9" i="2" s="1"/>
  <c r="F8" i="2"/>
  <c r="H8" i="2" s="1"/>
  <c r="F7" i="2"/>
  <c r="H7" i="2" s="1"/>
  <c r="F6" i="2"/>
  <c r="H6" i="2" s="1"/>
  <c r="H5" i="2"/>
  <c r="H79" i="2" l="1"/>
  <c r="F79" i="2"/>
</calcChain>
</file>

<file path=xl/sharedStrings.xml><?xml version="1.0" encoding="utf-8"?>
<sst xmlns="http://schemas.openxmlformats.org/spreadsheetml/2006/main" count="31" uniqueCount="18">
  <si>
    <t>DESTINAÇÃO DE RECURSOS</t>
  </si>
  <si>
    <t>De Exercicios Anteriores</t>
  </si>
  <si>
    <t>Do Exercício</t>
  </si>
  <si>
    <t>Liquidados e Não pagos</t>
  </si>
  <si>
    <t>Empenhados e Não liquidados</t>
  </si>
  <si>
    <t>RESTOS TOTAL</t>
  </si>
  <si>
    <t>DISPONIBILIDADE</t>
  </si>
  <si>
    <t>TOTAIS</t>
  </si>
  <si>
    <t>RESTOS A PAGAR</t>
  </si>
  <si>
    <t>DISPONIBILIDADE DE CAIXA LIQUIDA</t>
  </si>
  <si>
    <t xml:space="preserve"> - O total de restos a pagar do exercício confere com o valor constante no balancete da despesa e relatório de empenhos a pagar.</t>
  </si>
  <si>
    <t xml:space="preserve"> - O total de restos a pagar de exercícios anteriores confere com o valor constante no relatório de empenhos de restos a pagar</t>
  </si>
  <si>
    <t xml:space="preserve"> - O total de restos não liquidados de exercícios anteriores confere com o valor constante no relatório de empenhos a liquidar</t>
  </si>
  <si>
    <t>LIVRE</t>
  </si>
  <si>
    <t>VINCULADO</t>
  </si>
  <si>
    <t>ANEXO DO BALANÇO PATRIMONIAL - DEMONSTRATIVO DO SUPERÁVIT/DEFICIT FINANCEIRO APURADO POR RECURSO - 12/2017</t>
  </si>
  <si>
    <t>Obs.: O total das disponibilidades confere com o valor constante no grupo 1.1.1 - Caixa e equivalentes de caixa e</t>
  </si>
  <si>
    <t xml:space="preserve"> 1.1.4 - Investimentos e aplicações temporárias do relatório do plano de contas.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</si>
</sst>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/>
    <xf numFmtId="43" fontId="2" fillId="0" borderId="1" xfId="0" applyNumberFormat="1" applyFont="1" applyBorder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1" fillId="0" borderId="1" xfId="0" applyFont="1" applyBorder="1"/>
    <xf numFmtId="4" fontId="1" fillId="0" borderId="1" xfId="0" applyNumberFormat="1" applyFont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3" borderId="0" xfId="0" applyFont="1" applyFill="1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43" fontId="2" fillId="3" borderId="1" xfId="0" applyNumberFormat="1" applyFont="1" applyFill="1" applyBorder="1"/>
    <xf numFmtId="4" fontId="2" fillId="3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0" fontId="0" fillId="3" borderId="0" xfId="0" applyFill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5"/>
  <sheetViews>
    <sheetView tabSelected="1" workbookViewId="0">
      <selection activeCell="H94" sqref="H94:H95"/>
    </sheetView>
  </sheetViews>
  <sheetFormatPr defaultRowHeight="15" x14ac:dyDescent="0.25"/>
  <cols>
    <col min="1" max="1" width="11.5703125" customWidth="1"/>
    <col min="2" max="2" width="12.5703125" customWidth="1"/>
    <col min="3" max="4" width="11.7109375" customWidth="1"/>
    <col min="5" max="5" width="9.5703125" customWidth="1"/>
    <col min="6" max="6" width="11.42578125" customWidth="1"/>
    <col min="7" max="7" width="11.85546875" customWidth="1"/>
    <col min="8" max="8" width="13.28515625" customWidth="1"/>
    <col min="9" max="9" width="1.85546875" customWidth="1"/>
  </cols>
  <sheetData>
    <row r="1" spans="1:8" s="1" customFormat="1" ht="12.75" x14ac:dyDescent="0.2">
      <c r="A1" s="29" t="s">
        <v>15</v>
      </c>
      <c r="B1" s="29"/>
      <c r="C1" s="29"/>
      <c r="D1" s="29"/>
      <c r="E1" s="29"/>
      <c r="F1" s="29"/>
      <c r="G1" s="29"/>
      <c r="H1" s="29"/>
    </row>
    <row r="2" spans="1:8" s="1" customFormat="1" ht="12.75" customHeight="1" x14ac:dyDescent="0.2">
      <c r="A2" s="21" t="s">
        <v>0</v>
      </c>
      <c r="B2" s="24" t="s">
        <v>8</v>
      </c>
      <c r="C2" s="24"/>
      <c r="D2" s="24"/>
      <c r="E2" s="24"/>
      <c r="F2" s="24"/>
      <c r="G2" s="22" t="s">
        <v>6</v>
      </c>
      <c r="H2" s="21" t="s">
        <v>9</v>
      </c>
    </row>
    <row r="3" spans="1:8" s="1" customFormat="1" ht="15" customHeight="1" x14ac:dyDescent="0.2">
      <c r="A3" s="21"/>
      <c r="B3" s="23" t="s">
        <v>3</v>
      </c>
      <c r="C3" s="23"/>
      <c r="D3" s="10" t="s">
        <v>4</v>
      </c>
      <c r="E3" s="10"/>
      <c r="F3" s="21" t="s">
        <v>5</v>
      </c>
      <c r="G3" s="22"/>
      <c r="H3" s="21"/>
    </row>
    <row r="4" spans="1:8" s="1" customFormat="1" ht="36" customHeight="1" x14ac:dyDescent="0.2">
      <c r="A4" s="21"/>
      <c r="B4" s="9" t="s">
        <v>1</v>
      </c>
      <c r="C4" s="8" t="s">
        <v>2</v>
      </c>
      <c r="D4" s="9" t="s">
        <v>1</v>
      </c>
      <c r="E4" s="8" t="s">
        <v>2</v>
      </c>
      <c r="F4" s="21"/>
      <c r="G4" s="22"/>
      <c r="H4" s="21"/>
    </row>
    <row r="5" spans="1:8" s="1" customFormat="1" ht="12.75" x14ac:dyDescent="0.2">
      <c r="A5" s="2">
        <v>1</v>
      </c>
      <c r="B5" s="7">
        <v>7367994.0800000001</v>
      </c>
      <c r="C5" s="7">
        <v>2973903.09</v>
      </c>
      <c r="D5" s="3">
        <v>33213.83</v>
      </c>
      <c r="E5" s="3">
        <v>27232.04</v>
      </c>
      <c r="F5" s="3">
        <f>B5+C5+D5+E5</f>
        <v>10402343.039999999</v>
      </c>
      <c r="G5" s="3">
        <f>984085.84+27232.04</f>
        <v>1011317.88</v>
      </c>
      <c r="H5" s="3">
        <f>G5-F5</f>
        <v>-9391025.1599999983</v>
      </c>
    </row>
    <row r="6" spans="1:8" s="1" customFormat="1" ht="12.75" x14ac:dyDescent="0.2">
      <c r="A6" s="2">
        <v>20</v>
      </c>
      <c r="B6" s="7">
        <v>1898536.31</v>
      </c>
      <c r="C6" s="7">
        <v>800112.88</v>
      </c>
      <c r="D6" s="3"/>
      <c r="E6" s="3"/>
      <c r="F6" s="3">
        <f>B6+C6+D6</f>
        <v>2698649.19</v>
      </c>
      <c r="G6" s="3">
        <v>25945.040000000001</v>
      </c>
      <c r="H6" s="3">
        <f t="shared" ref="H6:H70" si="0">G6-F6</f>
        <v>-2672704.15</v>
      </c>
    </row>
    <row r="7" spans="1:8" s="1" customFormat="1" ht="12.75" x14ac:dyDescent="0.2">
      <c r="A7" s="2">
        <v>30</v>
      </c>
      <c r="B7" s="6">
        <v>57.84</v>
      </c>
      <c r="C7" s="6">
        <v>0</v>
      </c>
      <c r="D7" s="3"/>
      <c r="E7" s="3"/>
      <c r="F7" s="3">
        <f t="shared" ref="F7:F70" si="1">B7+C7+D7</f>
        <v>57.84</v>
      </c>
      <c r="G7" s="3"/>
      <c r="H7" s="3">
        <f t="shared" si="0"/>
        <v>-57.84</v>
      </c>
    </row>
    <row r="8" spans="1:8" s="1" customFormat="1" ht="12.75" x14ac:dyDescent="0.2">
      <c r="A8" s="2">
        <v>31</v>
      </c>
      <c r="B8" s="7">
        <v>4879.45</v>
      </c>
      <c r="C8" s="7">
        <v>74490.02</v>
      </c>
      <c r="D8" s="3"/>
      <c r="E8" s="3"/>
      <c r="F8" s="3">
        <f t="shared" si="1"/>
        <v>79369.47</v>
      </c>
      <c r="G8" s="3">
        <v>103502.69</v>
      </c>
      <c r="H8" s="3">
        <f t="shared" si="0"/>
        <v>24133.22</v>
      </c>
    </row>
    <row r="9" spans="1:8" s="1" customFormat="1" ht="12.75" x14ac:dyDescent="0.2">
      <c r="A9" s="2">
        <v>40</v>
      </c>
      <c r="B9" s="7">
        <v>3157518.66</v>
      </c>
      <c r="C9" s="7">
        <v>1856433.12</v>
      </c>
      <c r="D9" s="3"/>
      <c r="E9" s="3"/>
      <c r="F9" s="3">
        <f t="shared" si="1"/>
        <v>5013951.78</v>
      </c>
      <c r="G9" s="3">
        <v>3723.13</v>
      </c>
      <c r="H9" s="3">
        <f t="shared" si="0"/>
        <v>-5010228.6500000004</v>
      </c>
    </row>
    <row r="10" spans="1:8" s="1" customFormat="1" ht="12.75" x14ac:dyDescent="0.2">
      <c r="A10" s="2">
        <v>50</v>
      </c>
      <c r="B10" s="7">
        <v>25077.279999999999</v>
      </c>
      <c r="C10" s="7">
        <v>1538.91</v>
      </c>
      <c r="D10" s="3"/>
      <c r="E10" s="3"/>
      <c r="F10" s="3">
        <f t="shared" si="1"/>
        <v>26616.19</v>
      </c>
      <c r="G10" s="3">
        <v>34686685.060000002</v>
      </c>
      <c r="H10" s="3">
        <f t="shared" si="0"/>
        <v>34660068.870000005</v>
      </c>
    </row>
    <row r="11" spans="1:8" s="1" customFormat="1" ht="12.75" x14ac:dyDescent="0.2">
      <c r="A11" s="2">
        <v>1022</v>
      </c>
      <c r="B11" s="7"/>
      <c r="C11" s="7"/>
      <c r="D11" s="3"/>
      <c r="E11" s="3"/>
      <c r="F11" s="3">
        <f t="shared" si="1"/>
        <v>0</v>
      </c>
      <c r="G11" s="3">
        <v>42975.77</v>
      </c>
      <c r="H11" s="3">
        <f t="shared" si="0"/>
        <v>42975.77</v>
      </c>
    </row>
    <row r="12" spans="1:8" s="1" customFormat="1" ht="12.75" x14ac:dyDescent="0.2">
      <c r="A12" s="2">
        <v>1023</v>
      </c>
      <c r="B12" s="6">
        <v>390</v>
      </c>
      <c r="C12" s="7">
        <v>16113.68</v>
      </c>
      <c r="D12" s="3"/>
      <c r="E12" s="3"/>
      <c r="F12" s="3">
        <f t="shared" si="1"/>
        <v>16503.68</v>
      </c>
      <c r="G12" s="3">
        <v>16920.72</v>
      </c>
      <c r="H12" s="3">
        <f t="shared" si="0"/>
        <v>417.04000000000087</v>
      </c>
    </row>
    <row r="13" spans="1:8" s="1" customFormat="1" ht="12.75" x14ac:dyDescent="0.2">
      <c r="A13" s="2">
        <v>1024</v>
      </c>
      <c r="B13" s="6">
        <v>0</v>
      </c>
      <c r="C13" s="7">
        <v>52974.720000000001</v>
      </c>
      <c r="D13" s="3"/>
      <c r="E13" s="3"/>
      <c r="F13" s="3">
        <f t="shared" si="1"/>
        <v>52974.720000000001</v>
      </c>
      <c r="G13" s="3">
        <v>54340.77</v>
      </c>
      <c r="H13" s="3">
        <f t="shared" si="0"/>
        <v>1366.0499999999956</v>
      </c>
    </row>
    <row r="14" spans="1:8" s="1" customFormat="1" ht="12.75" x14ac:dyDescent="0.2">
      <c r="A14" s="2">
        <v>1025</v>
      </c>
      <c r="B14" s="6"/>
      <c r="C14" s="7"/>
      <c r="D14" s="3"/>
      <c r="E14" s="3"/>
      <c r="F14" s="3">
        <f t="shared" si="1"/>
        <v>0</v>
      </c>
      <c r="G14" s="3">
        <v>1211913.1599999999</v>
      </c>
      <c r="H14" s="3">
        <f t="shared" si="0"/>
        <v>1211913.1599999999</v>
      </c>
    </row>
    <row r="15" spans="1:8" s="1" customFormat="1" ht="12.75" x14ac:dyDescent="0.2">
      <c r="A15" s="2">
        <v>1026</v>
      </c>
      <c r="B15" s="6">
        <v>0</v>
      </c>
      <c r="C15" s="7">
        <v>115108.14</v>
      </c>
      <c r="D15" s="3"/>
      <c r="E15" s="3"/>
      <c r="F15" s="3">
        <f t="shared" si="1"/>
        <v>115108.14</v>
      </c>
      <c r="G15" s="3">
        <v>121859.53</v>
      </c>
      <c r="H15" s="3">
        <f t="shared" si="0"/>
        <v>6751.3899999999994</v>
      </c>
    </row>
    <row r="16" spans="1:8" s="1" customFormat="1" ht="12.75" x14ac:dyDescent="0.2">
      <c r="A16" s="2">
        <v>1031</v>
      </c>
      <c r="B16" s="6"/>
      <c r="C16" s="7"/>
      <c r="D16" s="3"/>
      <c r="E16" s="3"/>
      <c r="F16" s="3">
        <f t="shared" si="1"/>
        <v>0</v>
      </c>
      <c r="G16" s="3">
        <v>13003</v>
      </c>
      <c r="H16" s="3">
        <f t="shared" si="0"/>
        <v>13003</v>
      </c>
    </row>
    <row r="17" spans="1:8" s="1" customFormat="1" ht="12.75" x14ac:dyDescent="0.2">
      <c r="A17" s="2">
        <v>1101</v>
      </c>
      <c r="B17" s="6"/>
      <c r="C17" s="7"/>
      <c r="D17" s="3"/>
      <c r="E17" s="3"/>
      <c r="F17" s="3">
        <f t="shared" si="1"/>
        <v>0</v>
      </c>
      <c r="G17" s="3">
        <v>1828.11</v>
      </c>
      <c r="H17" s="3">
        <f t="shared" si="0"/>
        <v>1828.11</v>
      </c>
    </row>
    <row r="18" spans="1:8" s="1" customFormat="1" ht="12.75" x14ac:dyDescent="0.2">
      <c r="A18" s="2">
        <v>1103</v>
      </c>
      <c r="B18" s="6">
        <v>79.5</v>
      </c>
      <c r="C18" s="7">
        <v>14977.33</v>
      </c>
      <c r="D18" s="3"/>
      <c r="E18" s="3"/>
      <c r="F18" s="3">
        <f t="shared" si="1"/>
        <v>15056.83</v>
      </c>
      <c r="G18" s="3">
        <v>63540.19</v>
      </c>
      <c r="H18" s="3">
        <f t="shared" si="0"/>
        <v>48483.360000000001</v>
      </c>
    </row>
    <row r="19" spans="1:8" s="1" customFormat="1" ht="12.75" x14ac:dyDescent="0.2">
      <c r="A19" s="2">
        <v>1121</v>
      </c>
      <c r="B19" s="7">
        <v>3203.31</v>
      </c>
      <c r="C19" s="7">
        <v>41425.03</v>
      </c>
      <c r="D19" s="3"/>
      <c r="E19" s="3"/>
      <c r="F19" s="3">
        <f t="shared" si="1"/>
        <v>44628.34</v>
      </c>
      <c r="G19" s="3">
        <v>506893.45</v>
      </c>
      <c r="H19" s="3">
        <f t="shared" si="0"/>
        <v>462265.11</v>
      </c>
    </row>
    <row r="20" spans="1:8" s="1" customFormat="1" ht="12.75" x14ac:dyDescent="0.2">
      <c r="A20" s="2">
        <v>1122</v>
      </c>
      <c r="B20" s="7">
        <v>98199</v>
      </c>
      <c r="C20" s="6">
        <v>0</v>
      </c>
      <c r="D20" s="3"/>
      <c r="E20" s="3"/>
      <c r="F20" s="3">
        <f t="shared" si="1"/>
        <v>98199</v>
      </c>
      <c r="G20" s="3">
        <v>7915.46</v>
      </c>
      <c r="H20" s="3">
        <f t="shared" si="0"/>
        <v>-90283.54</v>
      </c>
    </row>
    <row r="21" spans="1:8" s="1" customFormat="1" ht="12.75" x14ac:dyDescent="0.2">
      <c r="A21" s="2">
        <v>1123</v>
      </c>
      <c r="B21" s="7"/>
      <c r="C21" s="6"/>
      <c r="D21" s="3"/>
      <c r="E21" s="3"/>
      <c r="F21" s="3">
        <f t="shared" si="1"/>
        <v>0</v>
      </c>
      <c r="G21" s="3">
        <v>100549.75</v>
      </c>
      <c r="H21" s="3">
        <f t="shared" si="0"/>
        <v>100549.75</v>
      </c>
    </row>
    <row r="22" spans="1:8" s="1" customFormat="1" ht="12.75" x14ac:dyDescent="0.2">
      <c r="A22" s="2">
        <v>1124</v>
      </c>
      <c r="B22" s="6">
        <v>0</v>
      </c>
      <c r="C22" s="7">
        <v>12387.15</v>
      </c>
      <c r="D22" s="3"/>
      <c r="E22" s="3"/>
      <c r="F22" s="3">
        <f t="shared" si="1"/>
        <v>12387.15</v>
      </c>
      <c r="G22" s="3">
        <v>175825.2</v>
      </c>
      <c r="H22" s="3">
        <f t="shared" si="0"/>
        <v>163438.05000000002</v>
      </c>
    </row>
    <row r="23" spans="1:8" s="1" customFormat="1" ht="12.75" x14ac:dyDescent="0.2">
      <c r="A23" s="2">
        <v>1180</v>
      </c>
      <c r="B23" s="6"/>
      <c r="C23" s="7"/>
      <c r="D23" s="3"/>
      <c r="E23" s="3"/>
      <c r="F23" s="3">
        <f t="shared" si="1"/>
        <v>0</v>
      </c>
      <c r="G23" s="3">
        <v>19.98</v>
      </c>
      <c r="H23" s="3">
        <f t="shared" si="0"/>
        <v>19.98</v>
      </c>
    </row>
    <row r="24" spans="1:8" s="1" customFormat="1" ht="12.75" x14ac:dyDescent="0.2">
      <c r="A24" s="2">
        <v>1181</v>
      </c>
      <c r="B24" s="6"/>
      <c r="C24" s="7"/>
      <c r="D24" s="3"/>
      <c r="E24" s="3"/>
      <c r="F24" s="3">
        <f t="shared" si="1"/>
        <v>0</v>
      </c>
      <c r="G24" s="3">
        <v>157.28</v>
      </c>
      <c r="H24" s="3">
        <f t="shared" si="0"/>
        <v>157.28</v>
      </c>
    </row>
    <row r="25" spans="1:8" s="1" customFormat="1" ht="12.75" x14ac:dyDescent="0.2">
      <c r="A25" s="2">
        <v>1182</v>
      </c>
      <c r="B25" s="6"/>
      <c r="C25" s="7"/>
      <c r="D25" s="3"/>
      <c r="E25" s="3"/>
      <c r="F25" s="3">
        <f t="shared" si="1"/>
        <v>0</v>
      </c>
      <c r="G25" s="3">
        <v>12663.96</v>
      </c>
      <c r="H25" s="3">
        <f t="shared" si="0"/>
        <v>12663.96</v>
      </c>
    </row>
    <row r="26" spans="1:8" s="1" customFormat="1" ht="12.75" x14ac:dyDescent="0.2">
      <c r="A26" s="2">
        <v>1184</v>
      </c>
      <c r="B26" s="7">
        <v>16720.05</v>
      </c>
      <c r="C26" s="6">
        <v>0</v>
      </c>
      <c r="D26" s="3"/>
      <c r="E26" s="3"/>
      <c r="F26" s="3">
        <f t="shared" si="1"/>
        <v>16720.05</v>
      </c>
      <c r="G26" s="3">
        <v>38033.47</v>
      </c>
      <c r="H26" s="3">
        <f t="shared" si="0"/>
        <v>21313.420000000002</v>
      </c>
    </row>
    <row r="27" spans="1:8" s="1" customFormat="1" ht="12.75" x14ac:dyDescent="0.2">
      <c r="A27" s="2">
        <v>1186</v>
      </c>
      <c r="B27" s="6">
        <v>0</v>
      </c>
      <c r="C27" s="7">
        <v>44405.15</v>
      </c>
      <c r="D27" s="3"/>
      <c r="E27" s="3">
        <v>29142.240000000002</v>
      </c>
      <c r="F27" s="3">
        <f>B27+C27+D27+E27</f>
        <v>73547.39</v>
      </c>
      <c r="G27" s="3">
        <v>88778.48</v>
      </c>
      <c r="H27" s="3">
        <f t="shared" si="0"/>
        <v>15231.089999999997</v>
      </c>
    </row>
    <row r="28" spans="1:8" s="1" customFormat="1" ht="12.75" x14ac:dyDescent="0.2">
      <c r="A28" s="2">
        <v>1187</v>
      </c>
      <c r="B28" s="6"/>
      <c r="C28" s="7"/>
      <c r="D28" s="3"/>
      <c r="E28" s="3"/>
      <c r="F28" s="3">
        <f t="shared" si="1"/>
        <v>0</v>
      </c>
      <c r="G28" s="3">
        <v>0.57999999999999996</v>
      </c>
      <c r="H28" s="3">
        <f t="shared" si="0"/>
        <v>0.57999999999999996</v>
      </c>
    </row>
    <row r="29" spans="1:8" s="1" customFormat="1" ht="12.75" x14ac:dyDescent="0.2">
      <c r="A29" s="2">
        <v>1188</v>
      </c>
      <c r="B29" s="6">
        <v>0</v>
      </c>
      <c r="C29" s="7">
        <v>2334.6999999999998</v>
      </c>
      <c r="D29" s="3"/>
      <c r="E29" s="3"/>
      <c r="F29" s="3">
        <f t="shared" si="1"/>
        <v>2334.6999999999998</v>
      </c>
      <c r="G29" s="3">
        <v>130859.15</v>
      </c>
      <c r="H29" s="3">
        <f t="shared" si="0"/>
        <v>128524.45</v>
      </c>
    </row>
    <row r="30" spans="1:8" s="1" customFormat="1" ht="12.75" x14ac:dyDescent="0.2">
      <c r="A30" s="2">
        <v>1190</v>
      </c>
      <c r="B30" s="6"/>
      <c r="C30" s="7"/>
      <c r="D30" s="3"/>
      <c r="E30" s="3"/>
      <c r="F30" s="3">
        <f t="shared" si="1"/>
        <v>0</v>
      </c>
      <c r="G30" s="3">
        <v>2934.94</v>
      </c>
      <c r="H30" s="3">
        <f t="shared" si="0"/>
        <v>2934.94</v>
      </c>
    </row>
    <row r="31" spans="1:8" s="1" customFormat="1" ht="12.75" x14ac:dyDescent="0.2">
      <c r="A31" s="2">
        <v>1500</v>
      </c>
      <c r="B31" s="6">
        <v>0</v>
      </c>
      <c r="C31" s="7">
        <v>39936.199999999997</v>
      </c>
      <c r="D31" s="3"/>
      <c r="E31" s="3"/>
      <c r="F31" s="3">
        <f t="shared" si="1"/>
        <v>39936.199999999997</v>
      </c>
      <c r="G31" s="3">
        <v>2503092.12</v>
      </c>
      <c r="H31" s="3">
        <f t="shared" si="0"/>
        <v>2463155.92</v>
      </c>
    </row>
    <row r="32" spans="1:8" s="1" customFormat="1" ht="12.75" x14ac:dyDescent="0.2">
      <c r="A32" s="2">
        <v>3812</v>
      </c>
      <c r="B32" s="7">
        <v>81343.88</v>
      </c>
      <c r="C32" s="6">
        <v>0</v>
      </c>
      <c r="D32" s="3"/>
      <c r="E32" s="3"/>
      <c r="F32" s="3">
        <f t="shared" si="1"/>
        <v>81343.88</v>
      </c>
      <c r="G32" s="3">
        <v>291050.39</v>
      </c>
      <c r="H32" s="3">
        <f t="shared" si="0"/>
        <v>209706.51</v>
      </c>
    </row>
    <row r="33" spans="1:8" s="1" customFormat="1" ht="12.75" x14ac:dyDescent="0.2">
      <c r="A33" s="2">
        <v>3813</v>
      </c>
      <c r="B33" s="7"/>
      <c r="C33" s="6"/>
      <c r="D33" s="3"/>
      <c r="E33" s="3"/>
      <c r="F33" s="3">
        <f t="shared" si="1"/>
        <v>0</v>
      </c>
      <c r="G33" s="3">
        <v>8807.65</v>
      </c>
      <c r="H33" s="3">
        <f t="shared" si="0"/>
        <v>8807.65</v>
      </c>
    </row>
    <row r="34" spans="1:8" s="1" customFormat="1" ht="12.75" x14ac:dyDescent="0.2">
      <c r="A34" s="2">
        <v>3814</v>
      </c>
      <c r="B34" s="7"/>
      <c r="C34" s="6"/>
      <c r="D34" s="3"/>
      <c r="E34" s="3"/>
      <c r="F34" s="3">
        <f t="shared" si="1"/>
        <v>0</v>
      </c>
      <c r="G34" s="3">
        <v>20636.98</v>
      </c>
      <c r="H34" s="3">
        <f t="shared" si="0"/>
        <v>20636.98</v>
      </c>
    </row>
    <row r="35" spans="1:8" s="1" customFormat="1" ht="12.75" x14ac:dyDescent="0.2">
      <c r="A35" s="2">
        <v>3818</v>
      </c>
      <c r="B35" s="7"/>
      <c r="C35" s="6"/>
      <c r="D35" s="3"/>
      <c r="E35" s="3"/>
      <c r="F35" s="3">
        <f t="shared" si="1"/>
        <v>0</v>
      </c>
      <c r="G35" s="3">
        <v>319439.8</v>
      </c>
      <c r="H35" s="3">
        <f t="shared" si="0"/>
        <v>319439.8</v>
      </c>
    </row>
    <row r="36" spans="1:8" s="1" customFormat="1" ht="12.75" x14ac:dyDescent="0.2">
      <c r="A36" s="2">
        <v>3819</v>
      </c>
      <c r="B36" s="7">
        <v>80316.47</v>
      </c>
      <c r="C36" s="6">
        <v>0</v>
      </c>
      <c r="D36" s="3"/>
      <c r="E36" s="3"/>
      <c r="F36" s="3">
        <f t="shared" si="1"/>
        <v>80316.47</v>
      </c>
      <c r="G36" s="3">
        <v>180508.95</v>
      </c>
      <c r="H36" s="3">
        <f t="shared" si="0"/>
        <v>100192.48000000001</v>
      </c>
    </row>
    <row r="37" spans="1:8" s="1" customFormat="1" ht="12.75" x14ac:dyDescent="0.2">
      <c r="A37" s="2">
        <v>3822</v>
      </c>
      <c r="B37" s="6">
        <v>0</v>
      </c>
      <c r="C37" s="7">
        <v>24070.52</v>
      </c>
      <c r="D37" s="3"/>
      <c r="E37" s="3">
        <v>99216.43</v>
      </c>
      <c r="F37" s="3">
        <f>B37+C37+D37+E37</f>
        <v>123286.95</v>
      </c>
      <c r="G37" s="3">
        <v>123655.92</v>
      </c>
      <c r="H37" s="3">
        <f t="shared" si="0"/>
        <v>368.97000000000116</v>
      </c>
    </row>
    <row r="38" spans="1:8" s="1" customFormat="1" ht="12.75" x14ac:dyDescent="0.2">
      <c r="A38" s="2">
        <v>3823</v>
      </c>
      <c r="B38" s="6"/>
      <c r="C38" s="7"/>
      <c r="D38" s="3"/>
      <c r="E38" s="3"/>
      <c r="F38" s="3">
        <f t="shared" si="1"/>
        <v>0</v>
      </c>
      <c r="G38" s="3">
        <v>5784.3</v>
      </c>
      <c r="H38" s="3">
        <f t="shared" si="0"/>
        <v>5784.3</v>
      </c>
    </row>
    <row r="39" spans="1:8" s="1" customFormat="1" ht="12.75" x14ac:dyDescent="0.2">
      <c r="A39" s="2">
        <v>4000</v>
      </c>
      <c r="B39" s="6"/>
      <c r="C39" s="7"/>
      <c r="D39" s="3"/>
      <c r="E39" s="3"/>
      <c r="F39" s="3">
        <f t="shared" si="1"/>
        <v>0</v>
      </c>
      <c r="G39" s="3">
        <v>8.92</v>
      </c>
      <c r="H39" s="3">
        <f t="shared" si="0"/>
        <v>8.92</v>
      </c>
    </row>
    <row r="40" spans="1:8" s="1" customFormat="1" ht="12.75" x14ac:dyDescent="0.2">
      <c r="A40" s="2">
        <v>4001</v>
      </c>
      <c r="B40" s="6">
        <v>260.48</v>
      </c>
      <c r="C40" s="6">
        <v>0</v>
      </c>
      <c r="D40" s="3"/>
      <c r="E40" s="3"/>
      <c r="F40" s="3">
        <f t="shared" si="1"/>
        <v>260.48</v>
      </c>
      <c r="G40" s="3">
        <v>260.39999999999998</v>
      </c>
      <c r="H40" s="3">
        <f t="shared" si="0"/>
        <v>-8.0000000000040927E-2</v>
      </c>
    </row>
    <row r="41" spans="1:8" s="1" customFormat="1" ht="12.75" x14ac:dyDescent="0.2">
      <c r="A41" s="2">
        <v>4011</v>
      </c>
      <c r="B41" s="6">
        <v>320.02999999999997</v>
      </c>
      <c r="C41" s="6">
        <v>0</v>
      </c>
      <c r="D41" s="3"/>
      <c r="E41" s="3"/>
      <c r="F41" s="3">
        <f t="shared" si="1"/>
        <v>320.02999999999997</v>
      </c>
      <c r="G41" s="3">
        <v>36453.910000000003</v>
      </c>
      <c r="H41" s="3">
        <f t="shared" si="0"/>
        <v>36133.880000000005</v>
      </c>
    </row>
    <row r="42" spans="1:8" s="1" customFormat="1" ht="12.75" x14ac:dyDescent="0.2">
      <c r="A42" s="2">
        <v>4030</v>
      </c>
      <c r="B42" s="6"/>
      <c r="C42" s="6"/>
      <c r="D42" s="3"/>
      <c r="E42" s="3"/>
      <c r="F42" s="3">
        <f t="shared" si="1"/>
        <v>0</v>
      </c>
      <c r="G42" s="3">
        <v>12.44</v>
      </c>
      <c r="H42" s="3">
        <f t="shared" si="0"/>
        <v>12.44</v>
      </c>
    </row>
    <row r="43" spans="1:8" s="1" customFormat="1" ht="12.75" x14ac:dyDescent="0.2">
      <c r="A43" s="2">
        <v>4050</v>
      </c>
      <c r="B43" s="7">
        <v>2150</v>
      </c>
      <c r="C43" s="7">
        <v>4745</v>
      </c>
      <c r="D43" s="3"/>
      <c r="E43" s="3"/>
      <c r="F43" s="3">
        <f t="shared" si="1"/>
        <v>6895</v>
      </c>
      <c r="G43" s="3">
        <v>6894.51</v>
      </c>
      <c r="H43" s="3">
        <f t="shared" si="0"/>
        <v>-0.48999999999978172</v>
      </c>
    </row>
    <row r="44" spans="1:8" s="1" customFormat="1" ht="12.75" x14ac:dyDescent="0.2">
      <c r="A44" s="2">
        <v>4051</v>
      </c>
      <c r="B44" s="7"/>
      <c r="C44" s="7"/>
      <c r="D44" s="3"/>
      <c r="E44" s="3"/>
      <c r="F44" s="3">
        <f t="shared" si="1"/>
        <v>0</v>
      </c>
      <c r="G44" s="3">
        <v>474.52</v>
      </c>
      <c r="H44" s="3">
        <f t="shared" si="0"/>
        <v>474.52</v>
      </c>
    </row>
    <row r="45" spans="1:8" s="1" customFormat="1" ht="12.75" x14ac:dyDescent="0.2">
      <c r="A45" s="2">
        <v>4080</v>
      </c>
      <c r="B45" s="7"/>
      <c r="C45" s="7"/>
      <c r="D45" s="3"/>
      <c r="E45" s="3"/>
      <c r="F45" s="3">
        <f t="shared" si="1"/>
        <v>0</v>
      </c>
      <c r="G45" s="3">
        <v>49.53</v>
      </c>
      <c r="H45" s="3">
        <f t="shared" si="0"/>
        <v>49.53</v>
      </c>
    </row>
    <row r="46" spans="1:8" s="1" customFormat="1" ht="12.75" x14ac:dyDescent="0.2">
      <c r="A46" s="2">
        <v>4090</v>
      </c>
      <c r="B46" s="6">
        <v>0</v>
      </c>
      <c r="C46" s="6">
        <v>101.44</v>
      </c>
      <c r="D46" s="3"/>
      <c r="E46" s="3"/>
      <c r="F46" s="3">
        <f t="shared" si="1"/>
        <v>101.44</v>
      </c>
      <c r="G46" s="3">
        <v>28361.15</v>
      </c>
      <c r="H46" s="3">
        <f t="shared" si="0"/>
        <v>28259.710000000003</v>
      </c>
    </row>
    <row r="47" spans="1:8" s="1" customFormat="1" ht="12.75" x14ac:dyDescent="0.2">
      <c r="A47" s="2">
        <v>4160</v>
      </c>
      <c r="B47" s="6"/>
      <c r="C47" s="6"/>
      <c r="D47" s="3"/>
      <c r="E47" s="3"/>
      <c r="F47" s="3">
        <f t="shared" si="1"/>
        <v>0</v>
      </c>
      <c r="G47" s="3">
        <v>29313.599999999999</v>
      </c>
      <c r="H47" s="3">
        <f t="shared" si="0"/>
        <v>29313.599999999999</v>
      </c>
    </row>
    <row r="48" spans="1:8" s="1" customFormat="1" ht="12.75" x14ac:dyDescent="0.2">
      <c r="A48" s="2">
        <v>4170</v>
      </c>
      <c r="B48" s="6"/>
      <c r="C48" s="6"/>
      <c r="D48" s="3"/>
      <c r="E48" s="3"/>
      <c r="F48" s="3">
        <f t="shared" si="1"/>
        <v>0</v>
      </c>
      <c r="G48" s="3">
        <v>11130.14</v>
      </c>
      <c r="H48" s="3">
        <f t="shared" si="0"/>
        <v>11130.14</v>
      </c>
    </row>
    <row r="49" spans="1:8" s="1" customFormat="1" ht="12.75" x14ac:dyDescent="0.2">
      <c r="A49" s="2">
        <v>4220</v>
      </c>
      <c r="B49" s="6">
        <v>0</v>
      </c>
      <c r="C49" s="7">
        <v>9764.64</v>
      </c>
      <c r="D49" s="3"/>
      <c r="E49" s="3"/>
      <c r="F49" s="3">
        <f t="shared" si="1"/>
        <v>9764.64</v>
      </c>
      <c r="G49" s="3">
        <v>12623</v>
      </c>
      <c r="H49" s="3">
        <f t="shared" si="0"/>
        <v>2858.3600000000006</v>
      </c>
    </row>
    <row r="50" spans="1:8" s="1" customFormat="1" ht="12.75" x14ac:dyDescent="0.2">
      <c r="A50" s="2">
        <v>4232</v>
      </c>
      <c r="B50" s="6"/>
      <c r="C50" s="6"/>
      <c r="D50" s="3"/>
      <c r="E50" s="3"/>
      <c r="F50" s="3">
        <f t="shared" si="1"/>
        <v>0</v>
      </c>
      <c r="G50" s="3">
        <v>970.38</v>
      </c>
      <c r="H50" s="3">
        <f t="shared" si="0"/>
        <v>970.38</v>
      </c>
    </row>
    <row r="51" spans="1:8" s="1" customFormat="1" ht="12.75" x14ac:dyDescent="0.2">
      <c r="A51" s="2">
        <v>4234</v>
      </c>
      <c r="B51" s="6"/>
      <c r="C51" s="6"/>
      <c r="D51" s="3"/>
      <c r="E51" s="3"/>
      <c r="F51" s="3">
        <f t="shared" si="1"/>
        <v>0</v>
      </c>
      <c r="G51" s="3">
        <v>69.73</v>
      </c>
      <c r="H51" s="3">
        <f t="shared" si="0"/>
        <v>69.73</v>
      </c>
    </row>
    <row r="52" spans="1:8" s="1" customFormat="1" ht="12.75" x14ac:dyDescent="0.2">
      <c r="A52" s="2">
        <v>4270</v>
      </c>
      <c r="B52" s="6">
        <v>261.87</v>
      </c>
      <c r="C52" s="6"/>
      <c r="D52" s="3"/>
      <c r="E52" s="3"/>
      <c r="F52" s="3">
        <f t="shared" si="1"/>
        <v>261.87</v>
      </c>
      <c r="G52" s="3">
        <v>474.66</v>
      </c>
      <c r="H52" s="3">
        <f t="shared" si="0"/>
        <v>212.79000000000002</v>
      </c>
    </row>
    <row r="53" spans="1:8" s="1" customFormat="1" ht="12.75" x14ac:dyDescent="0.2">
      <c r="A53" s="2">
        <v>4290</v>
      </c>
      <c r="B53" s="6"/>
      <c r="C53" s="6"/>
      <c r="D53" s="3"/>
      <c r="E53" s="3"/>
      <c r="F53" s="3">
        <f t="shared" si="1"/>
        <v>0</v>
      </c>
      <c r="G53" s="3">
        <v>33.24</v>
      </c>
      <c r="H53" s="3">
        <f t="shared" si="0"/>
        <v>33.24</v>
      </c>
    </row>
    <row r="54" spans="1:8" s="1" customFormat="1" ht="12.75" x14ac:dyDescent="0.2">
      <c r="A54" s="2">
        <v>4292</v>
      </c>
      <c r="B54" s="6"/>
      <c r="C54" s="6"/>
      <c r="D54" s="3"/>
      <c r="E54" s="3"/>
      <c r="F54" s="3">
        <f t="shared" si="1"/>
        <v>0</v>
      </c>
      <c r="G54" s="3">
        <v>200.3</v>
      </c>
      <c r="H54" s="3">
        <f t="shared" si="0"/>
        <v>200.3</v>
      </c>
    </row>
    <row r="55" spans="1:8" s="1" customFormat="1" ht="12.75" x14ac:dyDescent="0.2">
      <c r="A55" s="2">
        <v>4293</v>
      </c>
      <c r="B55" s="6"/>
      <c r="C55" s="6"/>
      <c r="D55" s="3"/>
      <c r="E55" s="3"/>
      <c r="F55" s="3">
        <f t="shared" si="1"/>
        <v>0</v>
      </c>
      <c r="G55" s="3">
        <v>2257.98</v>
      </c>
      <c r="H55" s="3">
        <f t="shared" si="0"/>
        <v>2257.98</v>
      </c>
    </row>
    <row r="56" spans="1:8" s="1" customFormat="1" ht="12.75" x14ac:dyDescent="0.2">
      <c r="A56" s="2">
        <v>4294</v>
      </c>
      <c r="B56" s="6">
        <v>203.76</v>
      </c>
      <c r="C56" s="6">
        <v>0</v>
      </c>
      <c r="D56" s="3"/>
      <c r="E56" s="3"/>
      <c r="F56" s="3">
        <f t="shared" si="1"/>
        <v>203.76</v>
      </c>
      <c r="G56" s="3">
        <v>6771.79</v>
      </c>
      <c r="H56" s="3">
        <f t="shared" si="0"/>
        <v>6568.03</v>
      </c>
    </row>
    <row r="57" spans="1:8" s="1" customFormat="1" ht="12.75" x14ac:dyDescent="0.2">
      <c r="A57" s="2">
        <v>4510</v>
      </c>
      <c r="B57" s="7">
        <v>2623.05</v>
      </c>
      <c r="C57" s="7">
        <v>9021.83</v>
      </c>
      <c r="D57" s="3"/>
      <c r="E57" s="3"/>
      <c r="F57" s="3">
        <f t="shared" si="1"/>
        <v>11644.880000000001</v>
      </c>
      <c r="G57" s="3">
        <v>121158.9</v>
      </c>
      <c r="H57" s="3">
        <f t="shared" si="0"/>
        <v>109514.01999999999</v>
      </c>
    </row>
    <row r="58" spans="1:8" s="1" customFormat="1" ht="12.75" x14ac:dyDescent="0.2">
      <c r="A58" s="2">
        <v>4520</v>
      </c>
      <c r="B58" s="7"/>
      <c r="C58" s="7"/>
      <c r="D58" s="3"/>
      <c r="E58" s="3"/>
      <c r="F58" s="3">
        <f t="shared" si="1"/>
        <v>0</v>
      </c>
      <c r="G58" s="3">
        <v>61182.39</v>
      </c>
      <c r="H58" s="3">
        <f t="shared" si="0"/>
        <v>61182.39</v>
      </c>
    </row>
    <row r="59" spans="1:8" s="1" customFormat="1" ht="12.75" x14ac:dyDescent="0.2">
      <c r="A59" s="2">
        <v>4521</v>
      </c>
      <c r="B59" s="6">
        <v>0</v>
      </c>
      <c r="C59" s="6">
        <v>220</v>
      </c>
      <c r="D59" s="3"/>
      <c r="E59" s="3"/>
      <c r="F59" s="3">
        <f t="shared" si="1"/>
        <v>220</v>
      </c>
      <c r="G59" s="3">
        <v>12757.23</v>
      </c>
      <c r="H59" s="3">
        <f t="shared" si="0"/>
        <v>12537.23</v>
      </c>
    </row>
    <row r="60" spans="1:8" s="1" customFormat="1" ht="12.75" x14ac:dyDescent="0.2">
      <c r="A60" s="2">
        <v>4530</v>
      </c>
      <c r="B60" s="6">
        <v>0.66</v>
      </c>
      <c r="C60" s="6">
        <v>0</v>
      </c>
      <c r="D60" s="3"/>
      <c r="E60" s="3"/>
      <c r="F60" s="3">
        <f t="shared" si="1"/>
        <v>0.66</v>
      </c>
      <c r="G60" s="3">
        <v>461.31</v>
      </c>
      <c r="H60" s="3">
        <f t="shared" si="0"/>
        <v>460.65</v>
      </c>
    </row>
    <row r="61" spans="1:8" s="1" customFormat="1" ht="12.75" x14ac:dyDescent="0.2">
      <c r="A61" s="2">
        <v>4540</v>
      </c>
      <c r="B61" s="6">
        <v>104.23</v>
      </c>
      <c r="C61" s="6">
        <v>0</v>
      </c>
      <c r="D61" s="3"/>
      <c r="E61" s="3"/>
      <c r="F61" s="3">
        <f t="shared" si="1"/>
        <v>104.23</v>
      </c>
      <c r="G61" s="3">
        <v>996.57</v>
      </c>
      <c r="H61" s="3">
        <f t="shared" si="0"/>
        <v>892.34</v>
      </c>
    </row>
    <row r="62" spans="1:8" s="1" customFormat="1" ht="12.75" x14ac:dyDescent="0.2">
      <c r="A62" s="2">
        <v>4550</v>
      </c>
      <c r="B62" s="6"/>
      <c r="C62" s="6"/>
      <c r="D62" s="3"/>
      <c r="E62" s="3"/>
      <c r="F62" s="3">
        <f t="shared" si="1"/>
        <v>0</v>
      </c>
      <c r="G62" s="3">
        <v>1308.6099999999999</v>
      </c>
      <c r="H62" s="3">
        <f t="shared" si="0"/>
        <v>1308.6099999999999</v>
      </c>
    </row>
    <row r="63" spans="1:8" s="1" customFormat="1" ht="12.75" x14ac:dyDescent="0.2">
      <c r="A63" s="2">
        <v>4580</v>
      </c>
      <c r="B63" s="6"/>
      <c r="C63" s="6"/>
      <c r="D63" s="3"/>
      <c r="E63" s="3"/>
      <c r="F63" s="3">
        <f t="shared" si="1"/>
        <v>0</v>
      </c>
      <c r="G63" s="3">
        <v>5014.68</v>
      </c>
      <c r="H63" s="3">
        <f t="shared" si="0"/>
        <v>5014.68</v>
      </c>
    </row>
    <row r="64" spans="1:8" s="1" customFormat="1" ht="12.75" x14ac:dyDescent="0.2">
      <c r="A64" s="2">
        <v>4590</v>
      </c>
      <c r="B64" s="7">
        <v>2966.7</v>
      </c>
      <c r="C64" s="7">
        <v>191712.2</v>
      </c>
      <c r="D64" s="3"/>
      <c r="E64" s="3"/>
      <c r="F64" s="3">
        <f t="shared" si="1"/>
        <v>194678.90000000002</v>
      </c>
      <c r="G64" s="3">
        <v>49378.83</v>
      </c>
      <c r="H64" s="3">
        <f t="shared" si="0"/>
        <v>-145300.07</v>
      </c>
    </row>
    <row r="65" spans="1:8" s="1" customFormat="1" ht="12.75" x14ac:dyDescent="0.2">
      <c r="A65" s="2">
        <v>4620</v>
      </c>
      <c r="B65" s="6">
        <v>13</v>
      </c>
      <c r="C65" s="7">
        <v>2845.97</v>
      </c>
      <c r="D65" s="3"/>
      <c r="E65" s="3"/>
      <c r="F65" s="3">
        <f t="shared" si="1"/>
        <v>2858.97</v>
      </c>
      <c r="G65" s="3">
        <v>3228.39</v>
      </c>
      <c r="H65" s="3">
        <f t="shared" si="0"/>
        <v>369.42000000000007</v>
      </c>
    </row>
    <row r="66" spans="1:8" s="1" customFormat="1" ht="12.75" x14ac:dyDescent="0.2">
      <c r="A66" s="2">
        <v>4710</v>
      </c>
      <c r="B66" s="6">
        <v>238</v>
      </c>
      <c r="C66" s="7">
        <v>9201.23</v>
      </c>
      <c r="D66" s="3"/>
      <c r="E66" s="3"/>
      <c r="F66" s="3">
        <f t="shared" si="1"/>
        <v>9439.23</v>
      </c>
      <c r="G66" s="3">
        <v>82137.53</v>
      </c>
      <c r="H66" s="3">
        <f t="shared" si="0"/>
        <v>72698.3</v>
      </c>
    </row>
    <row r="67" spans="1:8" s="1" customFormat="1" ht="12.75" x14ac:dyDescent="0.2">
      <c r="A67" s="2">
        <v>4750</v>
      </c>
      <c r="B67" s="6"/>
      <c r="C67" s="7"/>
      <c r="D67" s="3"/>
      <c r="E67" s="3"/>
      <c r="F67" s="3">
        <f t="shared" si="1"/>
        <v>0</v>
      </c>
      <c r="G67" s="3">
        <v>9118.14</v>
      </c>
      <c r="H67" s="3">
        <f t="shared" si="0"/>
        <v>9118.14</v>
      </c>
    </row>
    <row r="68" spans="1:8" s="1" customFormat="1" ht="12.75" x14ac:dyDescent="0.2">
      <c r="A68" s="2">
        <v>4760</v>
      </c>
      <c r="B68" s="6">
        <v>32.04</v>
      </c>
      <c r="C68" s="7">
        <v>2057.7800000000002</v>
      </c>
      <c r="D68" s="3"/>
      <c r="E68" s="3"/>
      <c r="F68" s="3">
        <f t="shared" si="1"/>
        <v>2089.8200000000002</v>
      </c>
      <c r="G68" s="3">
        <v>25155.360000000001</v>
      </c>
      <c r="H68" s="3">
        <f t="shared" si="0"/>
        <v>23065.54</v>
      </c>
    </row>
    <row r="69" spans="1:8" s="1" customFormat="1" ht="12.75" x14ac:dyDescent="0.2">
      <c r="A69" s="2">
        <v>4770</v>
      </c>
      <c r="B69" s="6"/>
      <c r="C69" s="7"/>
      <c r="D69" s="3"/>
      <c r="E69" s="3"/>
      <c r="F69" s="3">
        <f t="shared" si="1"/>
        <v>0</v>
      </c>
      <c r="G69" s="3">
        <v>61381.27</v>
      </c>
      <c r="H69" s="3">
        <f t="shared" si="0"/>
        <v>61381.27</v>
      </c>
    </row>
    <row r="70" spans="1:8" s="1" customFormat="1" ht="12.75" x14ac:dyDescent="0.2">
      <c r="A70" s="2">
        <v>4841</v>
      </c>
      <c r="B70" s="6">
        <v>0</v>
      </c>
      <c r="C70" s="6">
        <v>99</v>
      </c>
      <c r="D70" s="3"/>
      <c r="E70" s="3"/>
      <c r="F70" s="3">
        <f t="shared" si="1"/>
        <v>99</v>
      </c>
      <c r="G70" s="3">
        <v>9263.23</v>
      </c>
      <c r="H70" s="3">
        <f t="shared" si="0"/>
        <v>9164.23</v>
      </c>
    </row>
    <row r="71" spans="1:8" s="1" customFormat="1" ht="12.75" x14ac:dyDescent="0.2">
      <c r="A71" s="2">
        <v>4929</v>
      </c>
      <c r="B71" s="6"/>
      <c r="C71" s="6"/>
      <c r="D71" s="3"/>
      <c r="E71" s="3"/>
      <c r="F71" s="3">
        <f t="shared" ref="F71:F78" si="2">B71+C71+D71</f>
        <v>0</v>
      </c>
      <c r="G71" s="3">
        <v>87748.2</v>
      </c>
      <c r="H71" s="3">
        <f t="shared" ref="H71:H78" si="3">G71-F71</f>
        <v>87748.2</v>
      </c>
    </row>
    <row r="72" spans="1:8" s="1" customFormat="1" ht="12.75" x14ac:dyDescent="0.2">
      <c r="A72" s="2">
        <v>4931</v>
      </c>
      <c r="B72" s="6">
        <v>0</v>
      </c>
      <c r="C72" s="7">
        <v>9498</v>
      </c>
      <c r="D72" s="3"/>
      <c r="E72" s="3"/>
      <c r="F72" s="3">
        <f t="shared" si="2"/>
        <v>9498</v>
      </c>
      <c r="G72" s="3">
        <v>443583.82</v>
      </c>
      <c r="H72" s="3">
        <f t="shared" si="3"/>
        <v>434085.82</v>
      </c>
    </row>
    <row r="73" spans="1:8" s="1" customFormat="1" ht="12.75" x14ac:dyDescent="0.2">
      <c r="A73" s="2">
        <v>4960</v>
      </c>
      <c r="B73" s="3"/>
      <c r="C73" s="3"/>
      <c r="D73" s="3"/>
      <c r="E73" s="3"/>
      <c r="F73" s="3">
        <f t="shared" si="2"/>
        <v>0</v>
      </c>
      <c r="G73" s="3">
        <v>12416.05</v>
      </c>
      <c r="H73" s="3">
        <f t="shared" si="3"/>
        <v>12416.05</v>
      </c>
    </row>
    <row r="74" spans="1:8" s="1" customFormat="1" ht="12.75" x14ac:dyDescent="0.2">
      <c r="A74" s="2">
        <v>4986</v>
      </c>
      <c r="B74" s="3"/>
      <c r="C74" s="3"/>
      <c r="D74" s="3"/>
      <c r="E74" s="3"/>
      <c r="F74" s="3">
        <f t="shared" si="2"/>
        <v>0</v>
      </c>
      <c r="G74" s="3">
        <v>134.34</v>
      </c>
      <c r="H74" s="3">
        <f t="shared" si="3"/>
        <v>134.34</v>
      </c>
    </row>
    <row r="75" spans="1:8" s="1" customFormat="1" ht="12.75" x14ac:dyDescent="0.2">
      <c r="A75" s="2">
        <v>8001</v>
      </c>
      <c r="B75" s="3"/>
      <c r="C75" s="3"/>
      <c r="D75" s="3"/>
      <c r="E75" s="3"/>
      <c r="F75" s="3">
        <f t="shared" si="2"/>
        <v>0</v>
      </c>
      <c r="G75" s="3">
        <v>945433.49</v>
      </c>
      <c r="H75" s="3">
        <f t="shared" si="3"/>
        <v>945433.49</v>
      </c>
    </row>
    <row r="76" spans="1:8" s="1" customFormat="1" ht="12.75" x14ac:dyDescent="0.2">
      <c r="A76" s="2">
        <v>8024</v>
      </c>
      <c r="B76" s="3"/>
      <c r="C76" s="3"/>
      <c r="D76" s="3"/>
      <c r="E76" s="3"/>
      <c r="F76" s="3">
        <f t="shared" si="2"/>
        <v>0</v>
      </c>
      <c r="G76" s="3">
        <v>390.63</v>
      </c>
      <c r="H76" s="3">
        <f t="shared" si="3"/>
        <v>390.63</v>
      </c>
    </row>
    <row r="77" spans="1:8" s="1" customFormat="1" ht="12.75" x14ac:dyDescent="0.2">
      <c r="A77" s="2">
        <v>8050</v>
      </c>
      <c r="B77" s="3"/>
      <c r="C77" s="3"/>
      <c r="D77" s="3"/>
      <c r="E77" s="3"/>
      <c r="F77" s="3">
        <f t="shared" si="2"/>
        <v>0</v>
      </c>
      <c r="G77" s="3">
        <v>307221.58</v>
      </c>
      <c r="H77" s="3">
        <f t="shared" si="3"/>
        <v>307221.58</v>
      </c>
    </row>
    <row r="78" spans="1:8" s="1" customFormat="1" ht="12.75" x14ac:dyDescent="0.2">
      <c r="A78" s="2"/>
      <c r="B78" s="3"/>
      <c r="C78" s="3"/>
      <c r="D78" s="3"/>
      <c r="E78" s="3"/>
      <c r="F78" s="3">
        <f t="shared" si="2"/>
        <v>0</v>
      </c>
      <c r="G78" s="3"/>
      <c r="H78" s="3">
        <f t="shared" si="3"/>
        <v>0</v>
      </c>
    </row>
    <row r="79" spans="1:8" s="1" customFormat="1" ht="12.75" x14ac:dyDescent="0.2">
      <c r="A79" s="4" t="s">
        <v>7</v>
      </c>
      <c r="B79" s="5">
        <f t="shared" ref="B79:H79" si="4">SUM(B5:B78)</f>
        <v>12743489.65</v>
      </c>
      <c r="C79" s="5">
        <f t="shared" si="4"/>
        <v>6309477.7300000004</v>
      </c>
      <c r="D79" s="5">
        <f t="shared" si="4"/>
        <v>33213.83</v>
      </c>
      <c r="E79" s="5">
        <f t="shared" si="4"/>
        <v>155590.71</v>
      </c>
      <c r="F79" s="5">
        <f t="shared" si="4"/>
        <v>19241771.919999998</v>
      </c>
      <c r="G79" s="5">
        <f t="shared" si="4"/>
        <v>44250993.609999985</v>
      </c>
      <c r="H79" s="5">
        <f t="shared" si="4"/>
        <v>25009221.690000016</v>
      </c>
    </row>
    <row r="80" spans="1:8" s="11" customFormat="1" ht="12.75" x14ac:dyDescent="0.2">
      <c r="A80" s="11" t="s">
        <v>16</v>
      </c>
    </row>
    <row r="81" spans="1:8" s="11" customFormat="1" ht="12.75" x14ac:dyDescent="0.2">
      <c r="A81" s="11" t="s">
        <v>17</v>
      </c>
    </row>
    <row r="82" spans="1:8" s="11" customFormat="1" ht="12.75" x14ac:dyDescent="0.2">
      <c r="A82" s="11" t="s">
        <v>10</v>
      </c>
    </row>
    <row r="83" spans="1:8" s="11" customFormat="1" ht="12.75" x14ac:dyDescent="0.2">
      <c r="A83" s="11" t="s">
        <v>11</v>
      </c>
    </row>
    <row r="84" spans="1:8" s="20" customFormat="1" x14ac:dyDescent="0.25">
      <c r="A84" s="11" t="s">
        <v>12</v>
      </c>
      <c r="B84" s="11"/>
      <c r="C84" s="11"/>
      <c r="D84" s="11"/>
      <c r="E84" s="11"/>
      <c r="F84" s="11"/>
      <c r="G84" s="11"/>
      <c r="H84" s="11"/>
    </row>
    <row r="85" spans="1:8" s="20" customFormat="1" x14ac:dyDescent="0.25">
      <c r="A85" s="11"/>
      <c r="B85" s="11"/>
      <c r="C85" s="11"/>
      <c r="D85" s="11"/>
      <c r="E85" s="11"/>
      <c r="F85" s="11"/>
      <c r="G85" s="11"/>
      <c r="H85" s="11"/>
    </row>
    <row r="86" spans="1:8" s="20" customFormat="1" x14ac:dyDescent="0.25">
      <c r="A86" s="11"/>
      <c r="B86" s="11"/>
      <c r="C86" s="11"/>
      <c r="D86" s="11"/>
      <c r="E86" s="11"/>
      <c r="F86" s="11"/>
      <c r="G86" s="11"/>
      <c r="H86" s="11"/>
    </row>
    <row r="87" spans="1:8" s="20" customFormat="1" x14ac:dyDescent="0.25">
      <c r="A87" s="11"/>
      <c r="B87" s="11"/>
      <c r="C87" s="11"/>
      <c r="D87" s="11"/>
      <c r="E87" s="11"/>
      <c r="F87" s="11"/>
      <c r="G87" s="11"/>
      <c r="H87" s="11"/>
    </row>
    <row r="88" spans="1:8" s="20" customFormat="1" x14ac:dyDescent="0.25">
      <c r="A88" s="11"/>
      <c r="B88" s="11"/>
      <c r="C88" s="11"/>
      <c r="D88" s="11"/>
      <c r="E88" s="11"/>
      <c r="F88" s="11"/>
      <c r="G88" s="11"/>
      <c r="H88" s="11"/>
    </row>
    <row r="89" spans="1:8" s="11" customFormat="1" ht="15" customHeight="1" x14ac:dyDescent="0.2">
      <c r="A89" s="25" t="s">
        <v>0</v>
      </c>
      <c r="B89" s="27" t="s">
        <v>6</v>
      </c>
      <c r="C89" s="28" t="s">
        <v>8</v>
      </c>
      <c r="D89" s="28"/>
      <c r="E89" s="28"/>
      <c r="F89" s="28"/>
      <c r="G89" s="28"/>
      <c r="H89" s="25" t="s">
        <v>9</v>
      </c>
    </row>
    <row r="90" spans="1:8" s="11" customFormat="1" ht="36" customHeight="1" x14ac:dyDescent="0.2">
      <c r="A90" s="25"/>
      <c r="B90" s="27"/>
      <c r="C90" s="26" t="s">
        <v>3</v>
      </c>
      <c r="D90" s="26"/>
      <c r="E90" s="12" t="s">
        <v>4</v>
      </c>
      <c r="F90" s="12"/>
      <c r="G90" s="25" t="s">
        <v>5</v>
      </c>
      <c r="H90" s="25"/>
    </row>
    <row r="91" spans="1:8" s="11" customFormat="1" ht="36" x14ac:dyDescent="0.2">
      <c r="A91" s="25"/>
      <c r="B91" s="27"/>
      <c r="C91" s="13" t="s">
        <v>1</v>
      </c>
      <c r="D91" s="14" t="s">
        <v>2</v>
      </c>
      <c r="E91" s="13" t="s">
        <v>1</v>
      </c>
      <c r="F91" s="14" t="s">
        <v>2</v>
      </c>
      <c r="G91" s="25"/>
      <c r="H91" s="25"/>
    </row>
    <row r="92" spans="1:8" s="11" customFormat="1" ht="12.75" x14ac:dyDescent="0.2">
      <c r="A92" s="15">
        <v>1</v>
      </c>
      <c r="B92" s="16">
        <f>G5</f>
        <v>1011317.88</v>
      </c>
      <c r="C92" s="16">
        <f>B5</f>
        <v>7367994.0800000001</v>
      </c>
      <c r="D92" s="16">
        <f>C5</f>
        <v>2973903.09</v>
      </c>
      <c r="E92" s="16">
        <f>D5</f>
        <v>33213.83</v>
      </c>
      <c r="F92" s="16">
        <f>E5</f>
        <v>27232.04</v>
      </c>
      <c r="G92" s="16">
        <f>C92+D92+E92+F92</f>
        <v>10402343.039999999</v>
      </c>
      <c r="H92" s="16">
        <f>B92-G92</f>
        <v>-9391025.1599999983</v>
      </c>
    </row>
    <row r="93" spans="1:8" s="11" customFormat="1" ht="12.75" x14ac:dyDescent="0.2">
      <c r="A93" s="15">
        <v>8001</v>
      </c>
      <c r="B93" s="16">
        <f>G75</f>
        <v>945433.49</v>
      </c>
      <c r="C93" s="16"/>
      <c r="D93" s="16"/>
      <c r="E93" s="16"/>
      <c r="F93" s="16"/>
      <c r="G93" s="16">
        <f t="shared" ref="G93" si="5">C93+D93+E93</f>
        <v>0</v>
      </c>
      <c r="H93" s="16">
        <f>B93-G93</f>
        <v>945433.49</v>
      </c>
    </row>
    <row r="94" spans="1:8" s="11" customFormat="1" ht="12.75" x14ac:dyDescent="0.2">
      <c r="A94" s="15" t="s">
        <v>13</v>
      </c>
      <c r="B94" s="17">
        <f t="shared" ref="B94" si="6">SUM(B92:B93)</f>
        <v>1956751.37</v>
      </c>
      <c r="C94" s="17">
        <f>SUM(C92:C93)</f>
        <v>7367994.0800000001</v>
      </c>
      <c r="D94" s="17">
        <f t="shared" ref="D94:H94" si="7">SUM(D92:D93)</f>
        <v>2973903.09</v>
      </c>
      <c r="E94" s="17">
        <f t="shared" si="7"/>
        <v>33213.83</v>
      </c>
      <c r="F94" s="17">
        <f t="shared" si="7"/>
        <v>27232.04</v>
      </c>
      <c r="G94" s="17">
        <f t="shared" si="7"/>
        <v>10402343.039999999</v>
      </c>
      <c r="H94" s="17">
        <f t="shared" si="7"/>
        <v>-8445591.6699999981</v>
      </c>
    </row>
    <row r="95" spans="1:8" s="11" customFormat="1" ht="12.75" x14ac:dyDescent="0.2">
      <c r="A95" s="18" t="s">
        <v>14</v>
      </c>
      <c r="B95" s="19">
        <f>G79-B94</f>
        <v>42294242.239999987</v>
      </c>
      <c r="C95" s="19">
        <f>B79-C94</f>
        <v>5375495.5700000003</v>
      </c>
      <c r="D95" s="19">
        <f>C79-D94</f>
        <v>3335574.6400000006</v>
      </c>
      <c r="E95" s="19">
        <f>D79-E94</f>
        <v>0</v>
      </c>
      <c r="F95" s="19">
        <f>E79-F94</f>
        <v>128358.66999999998</v>
      </c>
      <c r="G95" s="19">
        <f>F79-G94</f>
        <v>8839428.879999999</v>
      </c>
      <c r="H95" s="16">
        <f>B95-G95</f>
        <v>33454813.359999988</v>
      </c>
    </row>
  </sheetData>
  <mergeCells count="13">
    <mergeCell ref="A1:H1"/>
    <mergeCell ref="A2:A4"/>
    <mergeCell ref="B2:F2"/>
    <mergeCell ref="G2:G4"/>
    <mergeCell ref="H2:H4"/>
    <mergeCell ref="B3:C3"/>
    <mergeCell ref="F3:F4"/>
    <mergeCell ref="H89:H91"/>
    <mergeCell ref="C90:D90"/>
    <mergeCell ref="G90:G91"/>
    <mergeCell ref="A89:A91"/>
    <mergeCell ref="B89:B91"/>
    <mergeCell ref="C89:G89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sem dedução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</dc:creator>
  <cp:lastModifiedBy>Rose</cp:lastModifiedBy>
  <cp:lastPrinted>2018-01-31T16:45:46Z</cp:lastPrinted>
  <dcterms:created xsi:type="dcterms:W3CDTF">2017-01-20T11:28:42Z</dcterms:created>
  <dcterms:modified xsi:type="dcterms:W3CDTF">2018-05-24T14:06:05Z</dcterms:modified>
</cp:coreProperties>
</file>