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OA 2024\EMENDAS AO ORÇAMENTO\Emendas de Bancada\"/>
    </mc:Choice>
  </mc:AlternateContent>
  <bookViews>
    <workbookView xWindow="0" yWindow="0" windowWidth="20490" windowHeight="7620"/>
  </bookViews>
  <sheets>
    <sheet name="REDUZIDO" sheetId="3" r:id="rId1"/>
    <sheet name="SECRETARIA" sheetId="4" r:id="rId2"/>
    <sheet name="Repasse x execução direta" sheetId="5" r:id="rId3"/>
    <sheet name="Repsse por beneficiário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5" l="1"/>
  <c r="H38" i="6"/>
  <c r="H87" i="6"/>
  <c r="H85" i="6"/>
  <c r="H83" i="6"/>
  <c r="H78" i="6"/>
  <c r="H76" i="6"/>
  <c r="H71" i="6"/>
  <c r="H69" i="6"/>
  <c r="H66" i="6"/>
  <c r="H63" i="6"/>
  <c r="H60" i="6"/>
  <c r="H58" i="6"/>
  <c r="H56" i="6"/>
  <c r="H54" i="6"/>
  <c r="H49" i="6"/>
  <c r="H47" i="6"/>
  <c r="H45" i="6"/>
  <c r="H42" i="6"/>
  <c r="H34" i="6"/>
  <c r="H32" i="6"/>
  <c r="H30" i="6"/>
  <c r="H28" i="6"/>
  <c r="H25" i="6"/>
  <c r="H21" i="6"/>
  <c r="H17" i="6"/>
  <c r="H15" i="6"/>
  <c r="H13" i="6"/>
  <c r="H5" i="6"/>
  <c r="H88" i="6" l="1"/>
  <c r="F81" i="5" l="1"/>
  <c r="F89" i="5"/>
  <c r="F80" i="5"/>
  <c r="F88" i="5"/>
  <c r="F79" i="5"/>
  <c r="F87" i="5"/>
  <c r="F78" i="5"/>
  <c r="F86" i="5"/>
  <c r="F98" i="5"/>
  <c r="F84" i="5"/>
  <c r="F91" i="5"/>
  <c r="F83" i="5"/>
  <c r="F141" i="5" l="1"/>
  <c r="F142" i="5" s="1"/>
  <c r="K110" i="5"/>
  <c r="K81" i="5"/>
  <c r="K127" i="5"/>
  <c r="F146" i="4"/>
  <c r="F136" i="4"/>
  <c r="F126" i="4"/>
  <c r="F112" i="4"/>
  <c r="F47" i="4"/>
  <c r="F16" i="4"/>
  <c r="F85" i="4"/>
  <c r="F83" i="4"/>
  <c r="F81" i="4"/>
  <c r="F78" i="4"/>
  <c r="F57" i="4"/>
  <c r="F56" i="4"/>
  <c r="F100" i="4" s="1"/>
  <c r="K140" i="4" s="1"/>
  <c r="F59" i="4"/>
  <c r="F84" i="4"/>
  <c r="F82" i="4"/>
  <c r="F80" i="4"/>
  <c r="F77" i="4"/>
  <c r="F58" i="4"/>
  <c r="F184" i="3"/>
  <c r="F180" i="3"/>
  <c r="F158" i="3"/>
  <c r="F154" i="3"/>
  <c r="F187" i="3"/>
  <c r="F175" i="3"/>
  <c r="F173" i="3"/>
  <c r="F171" i="3"/>
  <c r="F165" i="3"/>
  <c r="F162" i="3"/>
  <c r="F160" i="3"/>
  <c r="F144" i="3"/>
  <c r="F142" i="3"/>
  <c r="F139" i="3"/>
  <c r="F137" i="3"/>
  <c r="F129" i="3"/>
  <c r="F127" i="3"/>
  <c r="F123" i="3"/>
  <c r="F121" i="3"/>
  <c r="F119" i="3"/>
  <c r="F110" i="3"/>
  <c r="F108" i="3"/>
  <c r="F102" i="3"/>
  <c r="F94" i="3"/>
  <c r="F90" i="3"/>
  <c r="F88" i="3"/>
  <c r="F61" i="3"/>
  <c r="F59" i="3"/>
  <c r="F52" i="3"/>
  <c r="F49" i="3"/>
  <c r="F47" i="3"/>
  <c r="F44" i="3"/>
  <c r="F26" i="3"/>
  <c r="F24" i="3"/>
  <c r="F22" i="3"/>
  <c r="F20" i="3"/>
  <c r="F18" i="3"/>
  <c r="F16" i="3"/>
  <c r="F14" i="3"/>
  <c r="F12" i="3"/>
  <c r="F8" i="3"/>
  <c r="F6" i="3"/>
  <c r="F149" i="3"/>
  <c r="F153" i="4" l="1"/>
  <c r="F147" i="4"/>
  <c r="K81" i="4"/>
  <c r="K84" i="4"/>
  <c r="F103" i="3"/>
  <c r="F105" i="3" s="1"/>
  <c r="F83" i="3"/>
  <c r="F84" i="3" s="1"/>
  <c r="F72" i="3"/>
  <c r="F82" i="3" s="1"/>
  <c r="F115" i="3"/>
  <c r="F114" i="3"/>
  <c r="F113" i="3"/>
  <c r="F112" i="3"/>
  <c r="F67" i="3"/>
  <c r="F66" i="3"/>
  <c r="F65" i="3"/>
  <c r="F64" i="3"/>
  <c r="F62" i="3"/>
  <c r="F116" i="3" l="1"/>
  <c r="F68" i="3"/>
  <c r="F188" i="3" l="1"/>
</calcChain>
</file>

<file path=xl/sharedStrings.xml><?xml version="1.0" encoding="utf-8"?>
<sst xmlns="http://schemas.openxmlformats.org/spreadsheetml/2006/main" count="2644" uniqueCount="323">
  <si>
    <t>Órgão</t>
  </si>
  <si>
    <t>BANCADA</t>
  </si>
  <si>
    <t>Reduzido</t>
  </si>
  <si>
    <t>Valor</t>
  </si>
  <si>
    <t>Seagropic</t>
  </si>
  <si>
    <t>PDT</t>
  </si>
  <si>
    <t>4.4.90.52</t>
  </si>
  <si>
    <t>Municipes</t>
  </si>
  <si>
    <t>Compra de máquinas, equip, eletrônicos e móveis p/ uso Secretaria</t>
  </si>
  <si>
    <t>3.1.90.16</t>
  </si>
  <si>
    <t>Funcionários da SEAGROPIC</t>
  </si>
  <si>
    <t>despesas c/ horas extras de funcionários</t>
  </si>
  <si>
    <t>SEAGROPIC</t>
  </si>
  <si>
    <t>3.3.90.39</t>
  </si>
  <si>
    <t>Auxiliar no abastecimento de água, abertura de poços artesianos, bebedouro, etc.</t>
  </si>
  <si>
    <t>Morador do Interior</t>
  </si>
  <si>
    <t>despesas c/ horas máquinas de Retroescavadeira na abertura de bebdedouros</t>
  </si>
  <si>
    <t>MDB</t>
  </si>
  <si>
    <t>3.3.90.32</t>
  </si>
  <si>
    <t>Associação de Moradores da Coxilha de São Jose</t>
  </si>
  <si>
    <t>Ampliação dos sistemas de recursos hídricos</t>
  </si>
  <si>
    <t>Aauisição de uma espalhadeira de sementes p/ atender as comunidades do interior</t>
  </si>
  <si>
    <t>50% p/ CRAS, 30% p/ CRAS Floresta e 20% SMAS</t>
  </si>
  <si>
    <t>Compra de produtos oriundos da agricultura Familiar p/ distribuir</t>
  </si>
  <si>
    <t>Pequenos Produtores Rurais</t>
  </si>
  <si>
    <t>Compra de frangas poedeiras para fomentar a produção de ovos.</t>
  </si>
  <si>
    <t>Projeto "Horta Comunitária"</t>
  </si>
  <si>
    <t>Produzir produtos p/ merenda escolar</t>
  </si>
  <si>
    <t>SECULTUR</t>
  </si>
  <si>
    <t>4.4.90.51</t>
  </si>
  <si>
    <t>Turismo</t>
  </si>
  <si>
    <t>confecção de placas indicativas das rotas do Geoparque e dos Olivais</t>
  </si>
  <si>
    <t>0.014</t>
  </si>
  <si>
    <t>3.3.50.43</t>
  </si>
  <si>
    <t>Automóvel Clube de Caçapava do Sul</t>
  </si>
  <si>
    <t>Aportar recursos p/ eventos</t>
  </si>
  <si>
    <t>4.4.50.41</t>
  </si>
  <si>
    <t>Associação das Guaritas</t>
  </si>
  <si>
    <t>Aquis. Máquinas, equipamentos e eletronicos</t>
  </si>
  <si>
    <t>0.009</t>
  </si>
  <si>
    <t xml:space="preserve"> 3.3.50.43</t>
  </si>
  <si>
    <t>CTG Tropeiros do Picó</t>
  </si>
  <si>
    <t>Financiar/subsisdiar eventos, viagens, vestimentas e indumentárias</t>
  </si>
  <si>
    <t>Clube Recreativo Harmonia</t>
  </si>
  <si>
    <t>Manutenção da Entidade</t>
  </si>
  <si>
    <t xml:space="preserve"> Grupo de Arte Nativa os Chimangos</t>
  </si>
  <si>
    <t>Financiar/subsidiar o grupo de arte Nativa os Chimangos na realização da Festa Mundial do Folclore</t>
  </si>
  <si>
    <t>Recursos p/ eventos de promoção da igualdade racial</t>
  </si>
  <si>
    <t>CTG Sentinela do Forte</t>
  </si>
  <si>
    <t>CTG Fmília Nativista</t>
  </si>
  <si>
    <t>Associação de Trovadores Ruy Freitas</t>
  </si>
  <si>
    <t>Financiar/subsidiar as viagens dos artistas para apresentações e concursos em outros municípios</t>
  </si>
  <si>
    <t>3.3.90.41</t>
  </si>
  <si>
    <t>CTG Pampa e Querência - 87.083.689/0001-43</t>
  </si>
  <si>
    <t>Reforma da Concha de Bocha p/ dar melhor aos associados.</t>
  </si>
  <si>
    <t>SEDUC</t>
  </si>
  <si>
    <t>3.3.90.30</t>
  </si>
  <si>
    <t>Comunidade de Aprendizagem Escola da Floresta</t>
  </si>
  <si>
    <t>Construção de uma horta Comunitaria</t>
  </si>
  <si>
    <t>Escola da Floresta</t>
  </si>
  <si>
    <t>Projeto de Dinâmicas pedagógicas de integração entre crianças guaranis e crianças de rede pública</t>
  </si>
  <si>
    <t>EMEF São Judas Tadeu</t>
  </si>
  <si>
    <t>Compra de uniformes, materiais escolares e esportivos p/ EMEF São Judas Tadeu</t>
  </si>
  <si>
    <t>EMEF Padre Fidêncio - Rincão da Salete</t>
  </si>
  <si>
    <t>Compra de uniformes, materiais escolares e esportivos p/ EMEF Padre Fidêncio</t>
  </si>
  <si>
    <t>EMEF Lino Azambuza - Serra Bárbara</t>
  </si>
  <si>
    <t>Compra de uniformes, materiais escolares e esportivos para os alunos</t>
  </si>
  <si>
    <t>EMEF José Luiz Moreira - Vila Progresso</t>
  </si>
  <si>
    <t>PROERD</t>
  </si>
  <si>
    <t>Compra de material, bens ou serviços para doar</t>
  </si>
  <si>
    <t>Ensino Fundamental das Escolas Municipais</t>
  </si>
  <si>
    <t>Confecção de "Cards" Educativos c/ as informações s/ estar animal</t>
  </si>
  <si>
    <t>EMEF Patrício Dias Ferreira</t>
  </si>
  <si>
    <t>Despesas c/ recursos humanos (MO) na realizaçõa de roçadas, alambrados, pintura e pedreiro p/ estrura da instituição.</t>
  </si>
  <si>
    <t>Secretaria de Educação - Centro Multidisciplinar</t>
  </si>
  <si>
    <t>Fazer uma Sala Sensorial</t>
  </si>
  <si>
    <t>Esc. Munic. Augusto Vitor Costa</t>
  </si>
  <si>
    <t>Compra máquinas, equip. e eletrônicos p/ comunidade escolar</t>
  </si>
  <si>
    <t>Aquis. Máquinas, equipamentos e eletronicos P/ cumunidade escolar</t>
  </si>
  <si>
    <t>Esc. Munic. José Luis Moreira</t>
  </si>
  <si>
    <t>compra de máquinas, equip, eletrônicos e móveis p/ uso Escolar</t>
  </si>
  <si>
    <t>Escola São Judas Tadeu</t>
  </si>
  <si>
    <t>EMEF Augusto Vitor Costa</t>
  </si>
  <si>
    <t>Compra de equipamentos (Máuina de lavar roupas)</t>
  </si>
  <si>
    <t>Escola Patrício Ferreira - "Dançarte"</t>
  </si>
  <si>
    <t>Evento que é promovido pela Escola Minicipal Patricio Dias Ferreira</t>
  </si>
  <si>
    <t>Despesas com hora máquinas p/ realização de roçadas e atividades agricolas</t>
  </si>
  <si>
    <t>reforma da sala de Técnicas Agrícolas e Reciclagem de Lixo Doméstico (troca de porta, fiação elétrica, inslatação hidráulica, Piso, Pintura e Vidraças)</t>
  </si>
  <si>
    <t>Despesas com irrigação de Hortas (suporte de caixa D'água, fiação Elertrica, encanamentos e MO)</t>
  </si>
  <si>
    <t>compra de equipam. (Impressora/copiadora)</t>
  </si>
  <si>
    <t>EMEI Dr. Alfredo Duarte</t>
  </si>
  <si>
    <t>Compra de Jogos Pedagógicos da "Pandorga"</t>
  </si>
  <si>
    <t>EMEI Vilmar Antônio Madeira</t>
  </si>
  <si>
    <t>P/ ser utilizado no Projeto da Pracinha de Recreação da Escola</t>
  </si>
  <si>
    <t>EMEI EVA SALDANHA</t>
  </si>
  <si>
    <t>Compra/Reforma de brinquedos da Pracinha.</t>
  </si>
  <si>
    <t>EMEI Dionéia Soares</t>
  </si>
  <si>
    <t>Compra de brinquedos para a Pracinha.</t>
  </si>
  <si>
    <t>EMEI Pedacinho de Gente</t>
  </si>
  <si>
    <t>SGM</t>
  </si>
  <si>
    <t>Brigada Militar</t>
  </si>
  <si>
    <t xml:space="preserve">Compra de Câmeras de Segurança </t>
  </si>
  <si>
    <t>Bombeiros Mirins</t>
  </si>
  <si>
    <t>compra material, bens ou serviços para doar</t>
  </si>
  <si>
    <t>0.006</t>
  </si>
  <si>
    <t>Associação Caçapava de Futebol</t>
  </si>
  <si>
    <t>Custeio do Clube</t>
  </si>
  <si>
    <t>Associação Recreativa Atrético Gaúcho</t>
  </si>
  <si>
    <t>Compra de material esportivo</t>
  </si>
  <si>
    <t>Associação Caçapava de Futsal - ACF</t>
  </si>
  <si>
    <t>Despesas c/ o Campeonato Gaúcho de Futsal Série C 2024</t>
  </si>
  <si>
    <t>Custeio, manutenção e viagens da ACF</t>
  </si>
  <si>
    <t>Time de Futebol Femenino REAL MINAS</t>
  </si>
  <si>
    <t>Destinação de horários no melão.</t>
  </si>
  <si>
    <t>SMAS</t>
  </si>
  <si>
    <t>0.019</t>
  </si>
  <si>
    <t>APAE</t>
  </si>
  <si>
    <t>Custear folha de pagamento e encargos sociais</t>
  </si>
  <si>
    <t>Lions Clube Caçapava do Sul</t>
  </si>
  <si>
    <t>Recursos p/ ser utilizados no Projeto de Óculos de Grau p/ pessoas carentes</t>
  </si>
  <si>
    <t>Assistência Social aos Municipes</t>
  </si>
  <si>
    <t>Aquisição de Óculos e Proteses Dentárias para pessoas carentes</t>
  </si>
  <si>
    <t>Pessoas de baixa renda</t>
  </si>
  <si>
    <t>Aquisições de cestas básicas</t>
  </si>
  <si>
    <t>Compra p/ doação de fraldas e leços umedecidos para uso dos berçários</t>
  </si>
  <si>
    <t>SMS</t>
  </si>
  <si>
    <t>Fundo Municipal de Saúde</t>
  </si>
  <si>
    <t>Exames de Ressonância, Ultrasom, tomografia.</t>
  </si>
  <si>
    <t>ONG Anjos de Patas</t>
  </si>
  <si>
    <t>Compra de ração e medicamentos (R$ 5.000,00 de Simparic)</t>
  </si>
  <si>
    <t>Associação de Proteção Animal Caçapavana</t>
  </si>
  <si>
    <t>compra de ração para os animais abandonados que se encontram albergados no Clube do Câo</t>
  </si>
  <si>
    <t>ONG Anjos de Patas (COMPRAS REALIZADAS P/SMS)</t>
  </si>
  <si>
    <t>Compra de ração</t>
  </si>
  <si>
    <t>3.3.90.43</t>
  </si>
  <si>
    <t>Castração de Cadelas e Gatas em situação de rua e vulnerabilidade</t>
  </si>
  <si>
    <t>Centro de Bem Estar Animal</t>
  </si>
  <si>
    <t>Compra de Tricotomia c/ a lâmina de 0,25 p/ castração de animais.</t>
  </si>
  <si>
    <t>SMTSUI</t>
  </si>
  <si>
    <t>Alunos que residem na Rua Dagoberto</t>
  </si>
  <si>
    <t>Construção de uma parada de ônibus para esperar transporte Escolar</t>
  </si>
  <si>
    <t>Segurança no Trânsito</t>
  </si>
  <si>
    <t>Construção de um quebra molas na Av. Pinheiro Machado, em frente ao Centro Espirita</t>
  </si>
  <si>
    <t>Bairro Batista</t>
  </si>
  <si>
    <t>Construção de uma Pracinha para o lazer das crianças</t>
  </si>
  <si>
    <t>Aquisição de pracinha de recreação infantil</t>
  </si>
  <si>
    <t>Despesas c/ tubulção p/ Saneamento básico</t>
  </si>
  <si>
    <t>EMENDAS DE BANCADA 2024</t>
  </si>
  <si>
    <t>Emenda</t>
  </si>
  <si>
    <t>Ação</t>
  </si>
  <si>
    <t>Natureza</t>
  </si>
  <si>
    <t>Descrição</t>
  </si>
  <si>
    <t>Favorecido</t>
  </si>
  <si>
    <t>PT</t>
  </si>
  <si>
    <t>ASS. SOCIAL</t>
  </si>
  <si>
    <t>0019.</t>
  </si>
  <si>
    <t>Aquisição de materiais para reforma no telhado</t>
  </si>
  <si>
    <t>Banco da Amizade</t>
  </si>
  <si>
    <t>PP</t>
  </si>
  <si>
    <t>Custear as despesas oriundas das atividades da entidade beneficiada</t>
  </si>
  <si>
    <t>PL</t>
  </si>
  <si>
    <t>Valor para ser usado na entidade beneficiária</t>
  </si>
  <si>
    <t>Associação dos Moradores da Vila Batista - AMVIBA</t>
  </si>
  <si>
    <t>Custear as despesas com pessoal</t>
  </si>
  <si>
    <t>Associação Caçapavana de Auxílio aos Pobres – ACAP</t>
  </si>
  <si>
    <t>Manutenção das atividades desenvolvidas pela entidade beneficiária</t>
  </si>
  <si>
    <t>Manutenção do prédio e aquisição de equipamentos</t>
  </si>
  <si>
    <t>Associação Caçapavana de Amparo do Idoso – ASCAI</t>
  </si>
  <si>
    <t>Pagamento de folha de pagamento dos funcionários</t>
  </si>
  <si>
    <t>0169.</t>
  </si>
  <si>
    <t>Compra de cestas básicas para distribuição</t>
  </si>
  <si>
    <t>OBRAS</t>
  </si>
  <si>
    <t>0110.</t>
  </si>
  <si>
    <t>Balanço de 2 lugares, trepa trepa, escorregador, gangorra infantil e carrossel</t>
  </si>
  <si>
    <t>Compra de material e mão de obra, a fim de reformar o quioesque no CTG SC</t>
  </si>
  <si>
    <t>Realização da drenagem pluvial da Rua Maria Ambrosina Medeiros</t>
  </si>
  <si>
    <t>Contribuir com a aquisição de tubos de esgotos de concreto</t>
  </si>
  <si>
    <t>Contribuir com o pagamento de horas máquinas</t>
  </si>
  <si>
    <t>Contribuir com manutenção das atividades da entidade beneficiada</t>
  </si>
  <si>
    <t>0006.</t>
  </si>
  <si>
    <t>Incentivar a prática de esporte através da inclusão social (manutenção de material)</t>
  </si>
  <si>
    <t>Associação Caçapavana de Futsal – ACF</t>
  </si>
  <si>
    <t>Incentivar a prática de esporte através da inclusão social (aquisição de material)</t>
  </si>
  <si>
    <t>Clube Atlético Gaúcho</t>
  </si>
  <si>
    <t>3.3.50.41</t>
  </si>
  <si>
    <t>Custear o transporte de atletas e comissão</t>
  </si>
  <si>
    <t>Associação Recreativa Atlético Gaúcho</t>
  </si>
  <si>
    <t>Custear a compra de uniformes infantis</t>
  </si>
  <si>
    <t>SEC. GERAL (Bombeiros Mirins)</t>
  </si>
  <si>
    <t>0009.</t>
  </si>
  <si>
    <t>Contribuir com as atividades desenvolvidas da entidade beneficiária</t>
  </si>
  <si>
    <t>Coral Municipal</t>
  </si>
  <si>
    <t>Piquete Guarda Velha</t>
  </si>
  <si>
    <t>Contribuir em ações que visam a preservação da cultura gaúcha</t>
  </si>
  <si>
    <t>Invernada Artística Herdeiros da Tradição</t>
  </si>
  <si>
    <t>Contribuir com a reforma da Casinha do Narrador</t>
  </si>
  <si>
    <t>CTG Família Nativista</t>
  </si>
  <si>
    <t>Contribuir com as ações que visam a preservação e disserminação da cultura gaúcha</t>
  </si>
  <si>
    <t>CTG Clareira da Mata</t>
  </si>
  <si>
    <t>CTG Pampa e Querência</t>
  </si>
  <si>
    <t>0014.</t>
  </si>
  <si>
    <t>Contribuir com a manutenção da infraestrutura da entidade beneficiária</t>
  </si>
  <si>
    <t>Custear a manutenção da infraestrutura da entidade beneficiária</t>
  </si>
  <si>
    <t>0007.</t>
  </si>
  <si>
    <t>Grupo de Arte Nativa “Os Chimangos”</t>
  </si>
  <si>
    <t>Contribuir para a realização do 5° Forte Dança</t>
  </si>
  <si>
    <t>Contribuir com as despesas de 4 músicos e contratação de telão, filmagem e fotografo</t>
  </si>
  <si>
    <t>Custear despesas com transportes para participar de campeonatos</t>
  </si>
  <si>
    <t>Compra de instrumento de percussão e material de expediente</t>
  </si>
  <si>
    <t>Banda Municipal Dr. Cyro Carlos de Melo</t>
  </si>
  <si>
    <t>Custear a compra de playground infantil</t>
  </si>
  <si>
    <t>EMEF Patricio Dias Ferreiras</t>
  </si>
  <si>
    <t>Aquisição de 1 amplificador, caixa de som e microfone profissional</t>
  </si>
  <si>
    <t>Contribuir com a aquisição de utensílios e móveis</t>
  </si>
  <si>
    <t>EMEF José Luis Moreira</t>
  </si>
  <si>
    <t>Contribuir com a aquisição de 1 pracinha (não inclui instalação)</t>
  </si>
  <si>
    <t>Compra de máquinas e equipamentos eletrônicos</t>
  </si>
  <si>
    <t>Ampliar e reformar salas para aulas de informática</t>
  </si>
  <si>
    <t>Estrutura metálica, 2 coberturas para parquinho, 1 escorregador, 1 tubo curvo e 2 flange</t>
  </si>
  <si>
    <t>EMEI Vilmar Antonio Madeira</t>
  </si>
  <si>
    <t>Compra de 1 casinha de boneca e 1 tobogã para pracinha</t>
  </si>
  <si>
    <t>Contribuir com a pintura do prédio da entidade beneficiária</t>
  </si>
  <si>
    <t>Contribuir com o aumento de atendimentos da APAE na Equoterapia</t>
  </si>
  <si>
    <t>Contribuir com a aquisição de materiais pedagógicos</t>
  </si>
  <si>
    <t>0120.</t>
  </si>
  <si>
    <t>Compra de brinquedos terapêuticos</t>
  </si>
  <si>
    <t>Valor a ser usado para gastos com Equoterapia e Cinoterapia</t>
  </si>
  <si>
    <t>Contribuir com a manutenção das atividades da entidade beneficiária</t>
  </si>
  <si>
    <t>Pagamento de encargos sociais e folha de pagamento</t>
  </si>
  <si>
    <t>Compra de escada de meta, escada de tacos e escalada de cordas, para pracinha</t>
  </si>
  <si>
    <t>EMEF Eliana Bassi Melo</t>
  </si>
  <si>
    <t>Compra de playground contendo: ponte fixa, tubo de ligação, tobogã e escorregador</t>
  </si>
  <si>
    <t>Compra de fechamentos em plástico, balanço duplo e jogo da velha em plástico</t>
  </si>
  <si>
    <t>Aquisição de insumos para tratamento de câncer</t>
  </si>
  <si>
    <t>Liga Feminina de Combate ao Câncer de CP</t>
  </si>
  <si>
    <t>Contribuir com o pagamento dos grupos na 13ª Festa Mundial do Folclore</t>
  </si>
  <si>
    <t>6662 Total</t>
  </si>
  <si>
    <t>6663 Total</t>
  </si>
  <si>
    <t>7474 Total</t>
  </si>
  <si>
    <t>6648 Total</t>
  </si>
  <si>
    <t>6651 Total</t>
  </si>
  <si>
    <t>6667 Total</t>
  </si>
  <si>
    <t>6668 Total</t>
  </si>
  <si>
    <t>6669 Total</t>
  </si>
  <si>
    <t>7475 Total</t>
  </si>
  <si>
    <t>7498 Total</t>
  </si>
  <si>
    <t>7499 Total</t>
  </si>
  <si>
    <t>7500 Total</t>
  </si>
  <si>
    <t>7501 Total</t>
  </si>
  <si>
    <t>7502 Total</t>
  </si>
  <si>
    <t>6633 Total</t>
  </si>
  <si>
    <t>7468 Total</t>
  </si>
  <si>
    <t>7469 Total</t>
  </si>
  <si>
    <t>6642 Total</t>
  </si>
  <si>
    <t>6643 Total</t>
  </si>
  <si>
    <t>6645 Total</t>
  </si>
  <si>
    <t>6646 Total</t>
  </si>
  <si>
    <t>7470 Total</t>
  </si>
  <si>
    <t>7471 Total</t>
  </si>
  <si>
    <t>7503 Total</t>
  </si>
  <si>
    <t>6686 Total</t>
  </si>
  <si>
    <t>6687 Total</t>
  </si>
  <si>
    <t>6688 Total</t>
  </si>
  <si>
    <t>6689 Total</t>
  </si>
  <si>
    <t>6690 Total</t>
  </si>
  <si>
    <t>6692 Total</t>
  </si>
  <si>
    <t>6694 Total</t>
  </si>
  <si>
    <t>7137 Total</t>
  </si>
  <si>
    <t>7472 Total</t>
  </si>
  <si>
    <t>7473 Total</t>
  </si>
  <si>
    <t>7504 Total</t>
  </si>
  <si>
    <t>7505 Total</t>
  </si>
  <si>
    <t>7506 Total</t>
  </si>
  <si>
    <t>7507 Total</t>
  </si>
  <si>
    <t>7508 Total</t>
  </si>
  <si>
    <t>7509 Total</t>
  </si>
  <si>
    <t>7510 Total</t>
  </si>
  <si>
    <t>7511 Total</t>
  </si>
  <si>
    <t>7512 Total</t>
  </si>
  <si>
    <t>6657 Total</t>
  </si>
  <si>
    <t>6659 Total</t>
  </si>
  <si>
    <t>7221 Total</t>
  </si>
  <si>
    <t>7513 Total</t>
  </si>
  <si>
    <t>6647 Total</t>
  </si>
  <si>
    <t>Total Geral</t>
  </si>
  <si>
    <t>Seagropic Total</t>
  </si>
  <si>
    <t>SECULTUR Total</t>
  </si>
  <si>
    <t>SEDUC Total</t>
  </si>
  <si>
    <t>SGM Total</t>
  </si>
  <si>
    <t>SMAS Total</t>
  </si>
  <si>
    <t>SMS Total</t>
  </si>
  <si>
    <t>SMTSUI Total</t>
  </si>
  <si>
    <t>Repasse entidades</t>
  </si>
  <si>
    <t>Execução direta</t>
  </si>
  <si>
    <t xml:space="preserve">ONG Anjos de Patas </t>
  </si>
  <si>
    <t xml:space="preserve"> Grupo de Arte Nativa os Chimangos Total</t>
  </si>
  <si>
    <t>APAE Total</t>
  </si>
  <si>
    <t>Associação Caçapava de Futebol Total</t>
  </si>
  <si>
    <t>Associação Caçapavana de Amparo do Idoso – ASCAI Total</t>
  </si>
  <si>
    <t>Associação Caçapavana de Auxílio aos Pobres – ACAP Total</t>
  </si>
  <si>
    <t>Associação Caçapavana de Futsal – ACF Total</t>
  </si>
  <si>
    <t>Associação das Guaritas Total</t>
  </si>
  <si>
    <t xml:space="preserve"> Associação de Proteção Animal Caçapavana  Total</t>
  </si>
  <si>
    <t>Associação de Trovadores Ruy Freitas Total</t>
  </si>
  <si>
    <t>Associação dos Moradores da Vila Batista - AMVIBA Total</t>
  </si>
  <si>
    <t>Associação Recreativa Atlético Gaúcho Total</t>
  </si>
  <si>
    <t>Automóvel Clube de Caçapava do Sul Total</t>
  </si>
  <si>
    <t>Banco da Amizade Total</t>
  </si>
  <si>
    <t>Banda Municipal Dr. Cyro Carlos de Melo Total</t>
  </si>
  <si>
    <t>Clube Atlético Gaúcho Total</t>
  </si>
  <si>
    <t>Clube Recreativo Harmonia Total</t>
  </si>
  <si>
    <t>Comunidade de Aprendizagem Escola da Floresta Total</t>
  </si>
  <si>
    <t>Coral Municipal Total</t>
  </si>
  <si>
    <t>CTG Clareira da Mata Total</t>
  </si>
  <si>
    <t>CTG Família Nativista Total</t>
  </si>
  <si>
    <t>CTG Pampa e Querência Total</t>
  </si>
  <si>
    <t>CTG Sentinela do Forte Total</t>
  </si>
  <si>
    <t>CTG Tropeiros do Picó Total</t>
  </si>
  <si>
    <t>Invernada Artística Herdeiros da Tradição Total</t>
  </si>
  <si>
    <t>Lions Clube Caçapava do Sul Total</t>
  </si>
  <si>
    <t>ONG Anjos de Patas Total</t>
  </si>
  <si>
    <t>Piquete Guarda Velha Total</t>
  </si>
  <si>
    <t>Time de Futebol Femenino REAL MINAS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</si>
</sst>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[$R$-416]&quot; &quot;#,##0.00;[Red]&quot;-&quot;[$R$-416]&quot; 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4" tint="-0.249977111117893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rgb="FF000000"/>
      <name val="Liberation Serif"/>
      <family val="1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1" xfId="0" applyFont="1" applyBorder="1"/>
    <xf numFmtId="43" fontId="2" fillId="0" borderId="1" xfId="0" applyNumberFormat="1" applyFont="1" applyBorder="1"/>
    <xf numFmtId="0" fontId="3" fillId="0" borderId="2" xfId="0" applyFont="1" applyBorder="1" applyAlignment="1">
      <alignment horizontal="right"/>
    </xf>
    <xf numFmtId="0" fontId="2" fillId="0" borderId="5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/>
    <xf numFmtId="16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164" fontId="10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43" fontId="5" fillId="0" borderId="0" xfId="0" applyNumberFormat="1" applyFont="1" applyAlignment="1">
      <alignment horizontal="left"/>
    </xf>
    <xf numFmtId="43" fontId="2" fillId="0" borderId="0" xfId="1" applyNumberFormat="1" applyFont="1" applyBorder="1"/>
    <xf numFmtId="43" fontId="8" fillId="0" borderId="0" xfId="0" applyNumberFormat="1" applyFont="1" applyBorder="1" applyAlignment="1">
      <alignment horizontal="right"/>
    </xf>
    <xf numFmtId="43" fontId="10" fillId="0" borderId="0" xfId="0" applyNumberFormat="1" applyFont="1" applyBorder="1" applyAlignment="1">
      <alignment horizontal="right"/>
    </xf>
    <xf numFmtId="43" fontId="0" fillId="0" borderId="0" xfId="0" applyNumberFormat="1"/>
    <xf numFmtId="0" fontId="5" fillId="0" borderId="0" xfId="0" applyFont="1" applyAlignment="1">
      <alignment horizontal="right"/>
    </xf>
    <xf numFmtId="0" fontId="9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right"/>
    </xf>
    <xf numFmtId="43" fontId="8" fillId="0" borderId="2" xfId="0" applyNumberFormat="1" applyFont="1" applyBorder="1" applyAlignment="1">
      <alignment horizontal="right"/>
    </xf>
    <xf numFmtId="43" fontId="9" fillId="0" borderId="2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43" fontId="2" fillId="0" borderId="2" xfId="1" applyNumberFormat="1" applyFont="1" applyBorder="1"/>
    <xf numFmtId="0" fontId="4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43" fontId="4" fillId="0" borderId="2" xfId="0" applyNumberFormat="1" applyFont="1" applyBorder="1" applyAlignment="1">
      <alignment horizontal="right"/>
    </xf>
    <xf numFmtId="0" fontId="4" fillId="0" borderId="2" xfId="0" applyFont="1" applyBorder="1"/>
    <xf numFmtId="3" fontId="3" fillId="0" borderId="2" xfId="0" applyNumberFormat="1" applyFont="1" applyBorder="1" applyAlignment="1">
      <alignment horizontal="right"/>
    </xf>
    <xf numFmtId="43" fontId="2" fillId="0" borderId="2" xfId="0" applyNumberFormat="1" applyFont="1" applyBorder="1"/>
    <xf numFmtId="0" fontId="11" fillId="0" borderId="2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11" fillId="0" borderId="2" xfId="0" applyFont="1" applyBorder="1"/>
    <xf numFmtId="0" fontId="10" fillId="0" borderId="2" xfId="0" applyFont="1" applyBorder="1"/>
    <xf numFmtId="0" fontId="12" fillId="0" borderId="0" xfId="0" applyFont="1"/>
    <xf numFmtId="43" fontId="2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left"/>
    </xf>
    <xf numFmtId="43" fontId="11" fillId="0" borderId="2" xfId="0" applyNumberFormat="1" applyFont="1" applyBorder="1"/>
    <xf numFmtId="0" fontId="3" fillId="0" borderId="4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13" fillId="0" borderId="5" xfId="0" applyFont="1" applyBorder="1" applyAlignment="1">
      <alignment horizontal="right"/>
    </xf>
    <xf numFmtId="0" fontId="13" fillId="0" borderId="4" xfId="0" applyFont="1" applyBorder="1" applyAlignment="1">
      <alignment horizontal="right"/>
    </xf>
    <xf numFmtId="0" fontId="13" fillId="0" borderId="6" xfId="0" applyFont="1" applyBorder="1" applyAlignment="1">
      <alignment horizontal="right"/>
    </xf>
    <xf numFmtId="0" fontId="12" fillId="0" borderId="3" xfId="0" applyFont="1" applyBorder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0"/>
  <sheetViews>
    <sheetView tabSelected="1" topLeftCell="A168" workbookViewId="0">
      <selection activeCell="F192" sqref="F192"/>
    </sheetView>
  </sheetViews>
  <sheetFormatPr defaultRowHeight="15" outlineLevelRow="2" x14ac:dyDescent="0.25"/>
  <cols>
    <col min="2" max="2" width="6.42578125" customWidth="1"/>
    <col min="3" max="3" width="7" style="29" customWidth="1"/>
    <col min="4" max="4" width="9.28515625" style="29" bestFit="1" customWidth="1"/>
    <col min="5" max="5" width="7.28515625" style="29" customWidth="1"/>
    <col min="6" max="6" width="10.7109375" style="29" customWidth="1"/>
    <col min="7" max="7" width="10.5703125" style="25" customWidth="1"/>
    <col min="8" max="8" width="33.85546875" customWidth="1"/>
    <col min="9" max="9" width="39.140625" customWidth="1"/>
  </cols>
  <sheetData>
    <row r="1" spans="1:9" x14ac:dyDescent="0.25">
      <c r="A1" s="11"/>
      <c r="B1" s="12" t="s">
        <v>147</v>
      </c>
      <c r="C1" s="30"/>
      <c r="D1" s="26"/>
      <c r="E1" s="26"/>
      <c r="F1" s="26"/>
      <c r="G1" s="21"/>
      <c r="H1" s="13"/>
      <c r="I1" s="11"/>
    </row>
    <row r="2" spans="1:9" x14ac:dyDescent="0.25">
      <c r="A2" s="11"/>
      <c r="B2" s="14"/>
      <c r="C2" s="30"/>
      <c r="D2" s="26"/>
      <c r="E2" s="26"/>
      <c r="F2" s="26"/>
      <c r="G2" s="21"/>
      <c r="H2" s="13"/>
      <c r="I2" s="11"/>
    </row>
    <row r="3" spans="1:9" x14ac:dyDescent="0.25">
      <c r="A3" s="11"/>
      <c r="B3" s="14"/>
      <c r="C3" s="30"/>
      <c r="D3" s="26"/>
      <c r="E3" s="26"/>
      <c r="F3" s="26"/>
      <c r="G3" s="21"/>
      <c r="H3" s="13"/>
      <c r="I3" s="11"/>
    </row>
    <row r="4" spans="1:9" x14ac:dyDescent="0.25">
      <c r="A4" s="32" t="s">
        <v>0</v>
      </c>
      <c r="B4" s="32" t="s">
        <v>1</v>
      </c>
      <c r="C4" s="33" t="s">
        <v>149</v>
      </c>
      <c r="D4" s="33" t="s">
        <v>150</v>
      </c>
      <c r="E4" s="33" t="s">
        <v>2</v>
      </c>
      <c r="F4" s="34" t="s">
        <v>3</v>
      </c>
      <c r="G4" s="33" t="s">
        <v>148</v>
      </c>
      <c r="H4" s="32" t="s">
        <v>152</v>
      </c>
      <c r="I4" s="32" t="s">
        <v>151</v>
      </c>
    </row>
    <row r="5" spans="1:9" outlineLevel="2" x14ac:dyDescent="0.25">
      <c r="A5" s="36" t="s">
        <v>4</v>
      </c>
      <c r="B5" s="36" t="s">
        <v>5</v>
      </c>
      <c r="C5" s="38">
        <v>2263</v>
      </c>
      <c r="D5" s="37" t="s">
        <v>18</v>
      </c>
      <c r="E5" s="37">
        <v>6667</v>
      </c>
      <c r="F5" s="39">
        <v>40000</v>
      </c>
      <c r="G5" s="37">
        <v>12</v>
      </c>
      <c r="H5" s="36" t="s">
        <v>22</v>
      </c>
      <c r="I5" s="36" t="s">
        <v>23</v>
      </c>
    </row>
    <row r="6" spans="1:9" outlineLevel="1" x14ac:dyDescent="0.25">
      <c r="A6" s="36"/>
      <c r="B6" s="36"/>
      <c r="C6" s="38"/>
      <c r="D6" s="37"/>
      <c r="E6" s="47" t="s">
        <v>241</v>
      </c>
      <c r="F6" s="39">
        <f>SUBTOTAL(9,F5:F5)</f>
        <v>40000</v>
      </c>
      <c r="G6" s="37"/>
      <c r="H6" s="36"/>
      <c r="I6" s="36"/>
    </row>
    <row r="7" spans="1:9" outlineLevel="2" x14ac:dyDescent="0.25">
      <c r="A7" s="36" t="s">
        <v>4</v>
      </c>
      <c r="B7" s="36" t="s">
        <v>17</v>
      </c>
      <c r="C7" s="38">
        <v>2183</v>
      </c>
      <c r="D7" s="7" t="s">
        <v>18</v>
      </c>
      <c r="E7" s="37">
        <v>6668</v>
      </c>
      <c r="F7" s="39">
        <v>10000</v>
      </c>
      <c r="G7" s="37">
        <v>94</v>
      </c>
      <c r="H7" s="36" t="s">
        <v>19</v>
      </c>
      <c r="I7" s="36" t="s">
        <v>20</v>
      </c>
    </row>
    <row r="8" spans="1:9" outlineLevel="1" x14ac:dyDescent="0.25">
      <c r="A8" s="36"/>
      <c r="B8" s="36"/>
      <c r="C8" s="38"/>
      <c r="D8" s="7"/>
      <c r="E8" s="47" t="s">
        <v>242</v>
      </c>
      <c r="F8" s="39">
        <f>SUBTOTAL(9,F7:F7)</f>
        <v>10000</v>
      </c>
      <c r="G8" s="37"/>
      <c r="H8" s="36"/>
      <c r="I8" s="36"/>
    </row>
    <row r="9" spans="1:9" outlineLevel="2" x14ac:dyDescent="0.25">
      <c r="A9" s="36" t="s">
        <v>12</v>
      </c>
      <c r="B9" s="36" t="s">
        <v>5</v>
      </c>
      <c r="C9" s="38">
        <v>2183</v>
      </c>
      <c r="D9" s="37" t="s">
        <v>13</v>
      </c>
      <c r="E9" s="37">
        <v>6669</v>
      </c>
      <c r="F9" s="39">
        <v>23000</v>
      </c>
      <c r="G9" s="37">
        <v>63</v>
      </c>
      <c r="H9" s="36" t="s">
        <v>7</v>
      </c>
      <c r="I9" s="36" t="s">
        <v>14</v>
      </c>
    </row>
    <row r="10" spans="1:9" outlineLevel="2" x14ac:dyDescent="0.25">
      <c r="A10" s="17" t="s">
        <v>12</v>
      </c>
      <c r="B10" s="17" t="s">
        <v>17</v>
      </c>
      <c r="C10" s="31">
        <v>2183</v>
      </c>
      <c r="D10" s="31" t="s">
        <v>13</v>
      </c>
      <c r="E10" s="31">
        <v>6669</v>
      </c>
      <c r="F10" s="35">
        <v>30000</v>
      </c>
      <c r="G10" s="33">
        <v>121</v>
      </c>
      <c r="H10" s="17" t="s">
        <v>12</v>
      </c>
      <c r="I10" s="17" t="s">
        <v>177</v>
      </c>
    </row>
    <row r="11" spans="1:9" outlineLevel="2" x14ac:dyDescent="0.25">
      <c r="A11" s="36" t="s">
        <v>4</v>
      </c>
      <c r="B11" s="36" t="s">
        <v>5</v>
      </c>
      <c r="C11" s="38">
        <v>2183</v>
      </c>
      <c r="D11" s="37" t="s">
        <v>13</v>
      </c>
      <c r="E11" s="37">
        <v>6669</v>
      </c>
      <c r="F11" s="39">
        <v>10000</v>
      </c>
      <c r="G11" s="37">
        <v>126</v>
      </c>
      <c r="H11" s="36" t="s">
        <v>15</v>
      </c>
      <c r="I11" s="36" t="s">
        <v>16</v>
      </c>
    </row>
    <row r="12" spans="1:9" outlineLevel="1" x14ac:dyDescent="0.25">
      <c r="A12" s="36"/>
      <c r="B12" s="36"/>
      <c r="C12" s="38"/>
      <c r="D12" s="37"/>
      <c r="E12" s="47" t="s">
        <v>243</v>
      </c>
      <c r="F12" s="39">
        <f>SUBTOTAL(9,F9:F11)</f>
        <v>63000</v>
      </c>
      <c r="G12" s="37"/>
      <c r="H12" s="36"/>
      <c r="I12" s="36"/>
    </row>
    <row r="13" spans="1:9" outlineLevel="2" x14ac:dyDescent="0.25">
      <c r="A13" s="40" t="s">
        <v>12</v>
      </c>
      <c r="B13" s="40" t="s">
        <v>17</v>
      </c>
      <c r="C13" s="42">
        <v>2185</v>
      </c>
      <c r="D13" s="42" t="s">
        <v>18</v>
      </c>
      <c r="E13" s="42">
        <v>7475</v>
      </c>
      <c r="F13" s="43">
        <v>30000</v>
      </c>
      <c r="G13" s="41">
        <v>120</v>
      </c>
      <c r="H13" s="40" t="s">
        <v>12</v>
      </c>
      <c r="I13" s="40" t="s">
        <v>178</v>
      </c>
    </row>
    <row r="14" spans="1:9" outlineLevel="1" x14ac:dyDescent="0.25">
      <c r="A14" s="40"/>
      <c r="B14" s="40"/>
      <c r="C14" s="42"/>
      <c r="D14" s="42"/>
      <c r="E14" s="41" t="s">
        <v>244</v>
      </c>
      <c r="F14" s="43">
        <f>SUBTOTAL(9,F13:F13)</f>
        <v>30000</v>
      </c>
      <c r="G14" s="41"/>
      <c r="H14" s="40"/>
      <c r="I14" s="40"/>
    </row>
    <row r="15" spans="1:9" outlineLevel="2" x14ac:dyDescent="0.25">
      <c r="A15" s="36" t="s">
        <v>4</v>
      </c>
      <c r="B15" s="36" t="s">
        <v>5</v>
      </c>
      <c r="C15" s="38">
        <v>2264</v>
      </c>
      <c r="D15" s="7" t="s">
        <v>18</v>
      </c>
      <c r="E15" s="37">
        <v>7498</v>
      </c>
      <c r="F15" s="39">
        <v>3000</v>
      </c>
      <c r="G15" s="37">
        <v>14</v>
      </c>
      <c r="H15" s="36" t="s">
        <v>26</v>
      </c>
      <c r="I15" s="36" t="s">
        <v>27</v>
      </c>
    </row>
    <row r="16" spans="1:9" outlineLevel="1" x14ac:dyDescent="0.25">
      <c r="A16" s="36"/>
      <c r="B16" s="36"/>
      <c r="C16" s="38"/>
      <c r="D16" s="7"/>
      <c r="E16" s="47" t="s">
        <v>245</v>
      </c>
      <c r="F16" s="39">
        <f>SUBTOTAL(9,F15:F15)</f>
        <v>3000</v>
      </c>
      <c r="G16" s="37"/>
      <c r="H16" s="36"/>
      <c r="I16" s="36"/>
    </row>
    <row r="17" spans="1:9" outlineLevel="2" x14ac:dyDescent="0.25">
      <c r="A17" s="36" t="s">
        <v>4</v>
      </c>
      <c r="B17" s="36" t="s">
        <v>5</v>
      </c>
      <c r="C17" s="38">
        <v>1025</v>
      </c>
      <c r="D17" s="37" t="s">
        <v>6</v>
      </c>
      <c r="E17" s="37">
        <v>7499</v>
      </c>
      <c r="F17" s="39">
        <v>5000</v>
      </c>
      <c r="G17" s="37">
        <v>15</v>
      </c>
      <c r="H17" s="36" t="s">
        <v>7</v>
      </c>
      <c r="I17" s="36" t="s">
        <v>8</v>
      </c>
    </row>
    <row r="18" spans="1:9" outlineLevel="1" x14ac:dyDescent="0.25">
      <c r="A18" s="36"/>
      <c r="B18" s="36"/>
      <c r="C18" s="38"/>
      <c r="D18" s="37"/>
      <c r="E18" s="47" t="s">
        <v>246</v>
      </c>
      <c r="F18" s="39">
        <f>SUBTOTAL(9,F17:F17)</f>
        <v>5000</v>
      </c>
      <c r="G18" s="37"/>
      <c r="H18" s="36"/>
      <c r="I18" s="36"/>
    </row>
    <row r="19" spans="1:9" outlineLevel="2" x14ac:dyDescent="0.25">
      <c r="A19" s="36" t="s">
        <v>4</v>
      </c>
      <c r="B19" s="36" t="s">
        <v>5</v>
      </c>
      <c r="C19" s="38">
        <v>2031</v>
      </c>
      <c r="D19" s="37" t="s">
        <v>9</v>
      </c>
      <c r="E19" s="37">
        <v>7500</v>
      </c>
      <c r="F19" s="39">
        <v>10000</v>
      </c>
      <c r="G19" s="37">
        <v>124</v>
      </c>
      <c r="H19" s="36" t="s">
        <v>10</v>
      </c>
      <c r="I19" s="36" t="s">
        <v>11</v>
      </c>
    </row>
    <row r="20" spans="1:9" outlineLevel="1" x14ac:dyDescent="0.25">
      <c r="A20" s="36"/>
      <c r="B20" s="36"/>
      <c r="C20" s="38"/>
      <c r="D20" s="37"/>
      <c r="E20" s="47" t="s">
        <v>247</v>
      </c>
      <c r="F20" s="39">
        <f>SUBTOTAL(9,F19:F19)</f>
        <v>10000</v>
      </c>
      <c r="G20" s="37"/>
      <c r="H20" s="36"/>
      <c r="I20" s="36"/>
    </row>
    <row r="21" spans="1:9" outlineLevel="2" x14ac:dyDescent="0.25">
      <c r="A21" s="36" t="s">
        <v>12</v>
      </c>
      <c r="B21" s="36" t="s">
        <v>17</v>
      </c>
      <c r="C21" s="38">
        <v>2191</v>
      </c>
      <c r="D21" s="7" t="s">
        <v>18</v>
      </c>
      <c r="E21" s="37">
        <v>7501</v>
      </c>
      <c r="F21" s="39">
        <v>10000</v>
      </c>
      <c r="G21" s="37">
        <v>83</v>
      </c>
      <c r="H21" s="36" t="s">
        <v>24</v>
      </c>
      <c r="I21" s="36" t="s">
        <v>25</v>
      </c>
    </row>
    <row r="22" spans="1:9" outlineLevel="1" x14ac:dyDescent="0.25">
      <c r="A22" s="36"/>
      <c r="B22" s="36"/>
      <c r="C22" s="38"/>
      <c r="D22" s="7"/>
      <c r="E22" s="47" t="s">
        <v>248</v>
      </c>
      <c r="F22" s="39">
        <f>SUBTOTAL(9,F21:F21)</f>
        <v>10000</v>
      </c>
      <c r="G22" s="37"/>
      <c r="H22" s="36"/>
      <c r="I22" s="36"/>
    </row>
    <row r="23" spans="1:9" outlineLevel="2" x14ac:dyDescent="0.25">
      <c r="A23" s="36" t="s">
        <v>12</v>
      </c>
      <c r="B23" s="36" t="s">
        <v>5</v>
      </c>
      <c r="C23" s="38">
        <v>2200</v>
      </c>
      <c r="D23" s="37" t="s">
        <v>6</v>
      </c>
      <c r="E23" s="37">
        <v>7502</v>
      </c>
      <c r="F23" s="39">
        <v>8000</v>
      </c>
      <c r="G23" s="37">
        <v>61</v>
      </c>
      <c r="H23" s="36" t="s">
        <v>7</v>
      </c>
      <c r="I23" s="36" t="s">
        <v>21</v>
      </c>
    </row>
    <row r="24" spans="1:9" outlineLevel="1" x14ac:dyDescent="0.25">
      <c r="A24" s="36"/>
      <c r="B24" s="36"/>
      <c r="C24" s="38"/>
      <c r="D24" s="37"/>
      <c r="E24" s="47" t="s">
        <v>249</v>
      </c>
      <c r="F24" s="39">
        <f>SUBTOTAL(9,F23:F23)</f>
        <v>8000</v>
      </c>
      <c r="G24" s="37"/>
      <c r="H24" s="36"/>
      <c r="I24" s="36"/>
    </row>
    <row r="25" spans="1:9" outlineLevel="2" x14ac:dyDescent="0.25">
      <c r="A25" s="36" t="s">
        <v>28</v>
      </c>
      <c r="B25" s="36" t="s">
        <v>5</v>
      </c>
      <c r="C25" s="37" t="s">
        <v>39</v>
      </c>
      <c r="D25" s="37" t="s">
        <v>52</v>
      </c>
      <c r="E25" s="37">
        <v>6642</v>
      </c>
      <c r="F25" s="39">
        <v>1577.14</v>
      </c>
      <c r="G25" s="37">
        <v>123</v>
      </c>
      <c r="H25" s="36" t="s">
        <v>53</v>
      </c>
      <c r="I25" s="36" t="s">
        <v>54</v>
      </c>
    </row>
    <row r="26" spans="1:9" outlineLevel="1" x14ac:dyDescent="0.25">
      <c r="A26" s="36"/>
      <c r="B26" s="36"/>
      <c r="C26" s="37"/>
      <c r="D26" s="37"/>
      <c r="E26" s="47" t="s">
        <v>253</v>
      </c>
      <c r="F26" s="39">
        <f>SUBTOTAL(9,F25:F25)</f>
        <v>1577.14</v>
      </c>
      <c r="G26" s="37"/>
      <c r="H26" s="36"/>
      <c r="I26" s="36"/>
    </row>
    <row r="27" spans="1:9" outlineLevel="2" x14ac:dyDescent="0.25">
      <c r="A27" s="36" t="s">
        <v>28</v>
      </c>
      <c r="B27" s="36" t="s">
        <v>5</v>
      </c>
      <c r="C27" s="37" t="s">
        <v>39</v>
      </c>
      <c r="D27" s="37" t="s">
        <v>33</v>
      </c>
      <c r="E27" s="37">
        <v>6643</v>
      </c>
      <c r="F27" s="39">
        <v>3000</v>
      </c>
      <c r="G27" s="37">
        <v>16</v>
      </c>
      <c r="H27" s="36" t="s">
        <v>43</v>
      </c>
      <c r="I27" s="36" t="s">
        <v>44</v>
      </c>
    </row>
    <row r="28" spans="1:9" outlineLevel="2" x14ac:dyDescent="0.25">
      <c r="A28" s="17" t="s">
        <v>28</v>
      </c>
      <c r="B28" s="17" t="s">
        <v>158</v>
      </c>
      <c r="C28" s="31" t="s">
        <v>189</v>
      </c>
      <c r="D28" s="31" t="s">
        <v>33</v>
      </c>
      <c r="E28" s="31">
        <v>6643</v>
      </c>
      <c r="F28" s="35">
        <v>3000</v>
      </c>
      <c r="G28" s="33">
        <v>48</v>
      </c>
      <c r="H28" s="17" t="s">
        <v>43</v>
      </c>
      <c r="I28" s="17" t="s">
        <v>190</v>
      </c>
    </row>
    <row r="29" spans="1:9" outlineLevel="2" x14ac:dyDescent="0.25">
      <c r="A29" s="17" t="s">
        <v>28</v>
      </c>
      <c r="B29" s="17" t="s">
        <v>158</v>
      </c>
      <c r="C29" s="31" t="s">
        <v>189</v>
      </c>
      <c r="D29" s="31" t="s">
        <v>33</v>
      </c>
      <c r="E29" s="31">
        <v>6643</v>
      </c>
      <c r="F29" s="35">
        <v>5000</v>
      </c>
      <c r="G29" s="33">
        <v>49</v>
      </c>
      <c r="H29" s="17" t="s">
        <v>191</v>
      </c>
      <c r="I29" s="17" t="s">
        <v>178</v>
      </c>
    </row>
    <row r="30" spans="1:9" outlineLevel="2" x14ac:dyDescent="0.25">
      <c r="A30" s="17" t="s">
        <v>28</v>
      </c>
      <c r="B30" s="17" t="s">
        <v>158</v>
      </c>
      <c r="C30" s="31" t="s">
        <v>189</v>
      </c>
      <c r="D30" s="31" t="s">
        <v>33</v>
      </c>
      <c r="E30" s="31">
        <v>6643</v>
      </c>
      <c r="F30" s="35">
        <v>5000</v>
      </c>
      <c r="G30" s="33">
        <v>50</v>
      </c>
      <c r="H30" s="17" t="s">
        <v>48</v>
      </c>
      <c r="I30" s="17" t="s">
        <v>178</v>
      </c>
    </row>
    <row r="31" spans="1:9" outlineLevel="2" x14ac:dyDescent="0.25">
      <c r="A31" s="17" t="s">
        <v>28</v>
      </c>
      <c r="B31" s="17" t="s">
        <v>158</v>
      </c>
      <c r="C31" s="31" t="s">
        <v>189</v>
      </c>
      <c r="D31" s="31" t="s">
        <v>33</v>
      </c>
      <c r="E31" s="31">
        <v>6643</v>
      </c>
      <c r="F31" s="35">
        <v>10000</v>
      </c>
      <c r="G31" s="33">
        <v>57</v>
      </c>
      <c r="H31" s="17" t="s">
        <v>192</v>
      </c>
      <c r="I31" s="17" t="s">
        <v>178</v>
      </c>
    </row>
    <row r="32" spans="1:9" outlineLevel="2" x14ac:dyDescent="0.25">
      <c r="A32" s="17" t="s">
        <v>28</v>
      </c>
      <c r="B32" s="17" t="s">
        <v>160</v>
      </c>
      <c r="C32" s="31" t="s">
        <v>189</v>
      </c>
      <c r="D32" s="31" t="s">
        <v>33</v>
      </c>
      <c r="E32" s="31">
        <v>6643</v>
      </c>
      <c r="F32" s="35">
        <v>10000</v>
      </c>
      <c r="G32" s="33">
        <v>72</v>
      </c>
      <c r="H32" s="17" t="s">
        <v>194</v>
      </c>
      <c r="I32" s="17" t="s">
        <v>193</v>
      </c>
    </row>
    <row r="33" spans="1:9" outlineLevel="2" x14ac:dyDescent="0.25">
      <c r="A33" s="36" t="s">
        <v>28</v>
      </c>
      <c r="B33" s="36" t="s">
        <v>17</v>
      </c>
      <c r="C33" s="37" t="s">
        <v>39</v>
      </c>
      <c r="D33" s="37" t="s">
        <v>33</v>
      </c>
      <c r="E33" s="37">
        <v>6643</v>
      </c>
      <c r="F33" s="39">
        <v>5000</v>
      </c>
      <c r="G33" s="37">
        <v>80</v>
      </c>
      <c r="H33" s="36" t="s">
        <v>45</v>
      </c>
      <c r="I33" s="36" t="s">
        <v>46</v>
      </c>
    </row>
    <row r="34" spans="1:9" outlineLevel="2" x14ac:dyDescent="0.25">
      <c r="A34" s="44" t="s">
        <v>28</v>
      </c>
      <c r="B34" s="36" t="s">
        <v>17</v>
      </c>
      <c r="C34" s="37" t="s">
        <v>39</v>
      </c>
      <c r="D34" s="37" t="s">
        <v>40</v>
      </c>
      <c r="E34" s="37">
        <v>6643</v>
      </c>
      <c r="F34" s="39">
        <v>5000</v>
      </c>
      <c r="G34" s="37">
        <v>85</v>
      </c>
      <c r="H34" s="36" t="s">
        <v>41</v>
      </c>
      <c r="I34" s="36" t="s">
        <v>42</v>
      </c>
    </row>
    <row r="35" spans="1:9" outlineLevel="2" x14ac:dyDescent="0.25">
      <c r="A35" s="36" t="s">
        <v>28</v>
      </c>
      <c r="B35" s="36" t="s">
        <v>17</v>
      </c>
      <c r="C35" s="37" t="s">
        <v>39</v>
      </c>
      <c r="D35" s="37" t="s">
        <v>33</v>
      </c>
      <c r="E35" s="37">
        <v>6643</v>
      </c>
      <c r="F35" s="39">
        <v>4000</v>
      </c>
      <c r="G35" s="37">
        <v>87</v>
      </c>
      <c r="H35" s="36" t="s">
        <v>43</v>
      </c>
      <c r="I35" s="36" t="s">
        <v>47</v>
      </c>
    </row>
    <row r="36" spans="1:9" outlineLevel="2" x14ac:dyDescent="0.25">
      <c r="A36" s="36" t="s">
        <v>28</v>
      </c>
      <c r="B36" s="36" t="s">
        <v>17</v>
      </c>
      <c r="C36" s="37" t="s">
        <v>39</v>
      </c>
      <c r="D36" s="37" t="s">
        <v>33</v>
      </c>
      <c r="E36" s="37">
        <v>6643</v>
      </c>
      <c r="F36" s="39">
        <v>5000</v>
      </c>
      <c r="G36" s="37">
        <v>88</v>
      </c>
      <c r="H36" s="36" t="s">
        <v>48</v>
      </c>
      <c r="I36" s="36" t="s">
        <v>42</v>
      </c>
    </row>
    <row r="37" spans="1:9" outlineLevel="2" x14ac:dyDescent="0.25">
      <c r="A37" s="36" t="s">
        <v>28</v>
      </c>
      <c r="B37" s="36" t="s">
        <v>17</v>
      </c>
      <c r="C37" s="37" t="s">
        <v>39</v>
      </c>
      <c r="D37" s="37" t="s">
        <v>33</v>
      </c>
      <c r="E37" s="37">
        <v>6643</v>
      </c>
      <c r="F37" s="39">
        <v>5000</v>
      </c>
      <c r="G37" s="37">
        <v>89</v>
      </c>
      <c r="H37" s="36" t="s">
        <v>49</v>
      </c>
      <c r="I37" s="36" t="s">
        <v>42</v>
      </c>
    </row>
    <row r="38" spans="1:9" outlineLevel="2" x14ac:dyDescent="0.25">
      <c r="A38" s="36" t="s">
        <v>28</v>
      </c>
      <c r="B38" s="36" t="s">
        <v>17</v>
      </c>
      <c r="C38" s="37" t="s">
        <v>39</v>
      </c>
      <c r="D38" s="37" t="s">
        <v>33</v>
      </c>
      <c r="E38" s="37">
        <v>6643</v>
      </c>
      <c r="F38" s="39">
        <v>5000</v>
      </c>
      <c r="G38" s="37">
        <v>92</v>
      </c>
      <c r="H38" s="36" t="s">
        <v>50</v>
      </c>
      <c r="I38" s="36" t="s">
        <v>51</v>
      </c>
    </row>
    <row r="39" spans="1:9" outlineLevel="2" x14ac:dyDescent="0.25">
      <c r="A39" s="17" t="s">
        <v>28</v>
      </c>
      <c r="B39" s="17" t="s">
        <v>158</v>
      </c>
      <c r="C39" s="31" t="s">
        <v>189</v>
      </c>
      <c r="D39" s="31" t="s">
        <v>33</v>
      </c>
      <c r="E39" s="31">
        <v>6643</v>
      </c>
      <c r="F39" s="35">
        <v>16000</v>
      </c>
      <c r="G39" s="33">
        <v>101</v>
      </c>
      <c r="H39" s="17" t="s">
        <v>196</v>
      </c>
      <c r="I39" s="17" t="s">
        <v>195</v>
      </c>
    </row>
    <row r="40" spans="1:9" outlineLevel="2" x14ac:dyDescent="0.25">
      <c r="A40" s="17" t="s">
        <v>28</v>
      </c>
      <c r="B40" s="17" t="s">
        <v>158</v>
      </c>
      <c r="C40" s="31" t="s">
        <v>189</v>
      </c>
      <c r="D40" s="31" t="s">
        <v>33</v>
      </c>
      <c r="E40" s="31">
        <v>6643</v>
      </c>
      <c r="F40" s="35">
        <v>10000</v>
      </c>
      <c r="G40" s="33">
        <v>108</v>
      </c>
      <c r="H40" s="17" t="s">
        <v>194</v>
      </c>
      <c r="I40" s="17" t="s">
        <v>197</v>
      </c>
    </row>
    <row r="41" spans="1:9" outlineLevel="2" x14ac:dyDescent="0.25">
      <c r="A41" s="17" t="s">
        <v>28</v>
      </c>
      <c r="B41" s="17" t="s">
        <v>158</v>
      </c>
      <c r="C41" s="31" t="s">
        <v>189</v>
      </c>
      <c r="D41" s="31" t="s">
        <v>33</v>
      </c>
      <c r="E41" s="31">
        <v>6643</v>
      </c>
      <c r="F41" s="35">
        <v>10000</v>
      </c>
      <c r="G41" s="33">
        <v>109</v>
      </c>
      <c r="H41" s="17" t="s">
        <v>198</v>
      </c>
      <c r="I41" s="17" t="s">
        <v>178</v>
      </c>
    </row>
    <row r="42" spans="1:9" outlineLevel="2" x14ac:dyDescent="0.25">
      <c r="A42" s="17" t="s">
        <v>28</v>
      </c>
      <c r="B42" s="17" t="s">
        <v>158</v>
      </c>
      <c r="C42" s="31" t="s">
        <v>189</v>
      </c>
      <c r="D42" s="31" t="s">
        <v>33</v>
      </c>
      <c r="E42" s="31">
        <v>6643</v>
      </c>
      <c r="F42" s="35">
        <v>5000</v>
      </c>
      <c r="G42" s="33">
        <v>110</v>
      </c>
      <c r="H42" s="17" t="s">
        <v>199</v>
      </c>
      <c r="I42" s="17" t="s">
        <v>178</v>
      </c>
    </row>
    <row r="43" spans="1:9" outlineLevel="2" x14ac:dyDescent="0.25">
      <c r="A43" s="17" t="s">
        <v>28</v>
      </c>
      <c r="B43" s="17" t="s">
        <v>17</v>
      </c>
      <c r="C43" s="31" t="s">
        <v>189</v>
      </c>
      <c r="D43" s="31" t="s">
        <v>33</v>
      </c>
      <c r="E43" s="31">
        <v>6643</v>
      </c>
      <c r="F43" s="35">
        <v>5000</v>
      </c>
      <c r="G43" s="33">
        <v>117</v>
      </c>
      <c r="H43" s="17" t="s">
        <v>43</v>
      </c>
      <c r="I43" s="17" t="s">
        <v>190</v>
      </c>
    </row>
    <row r="44" spans="1:9" outlineLevel="1" x14ac:dyDescent="0.25">
      <c r="A44" s="17"/>
      <c r="B44" s="17"/>
      <c r="C44" s="31"/>
      <c r="D44" s="31"/>
      <c r="E44" s="33" t="s">
        <v>254</v>
      </c>
      <c r="F44" s="35">
        <f>SUBTOTAL(9,F27:F43)</f>
        <v>111000</v>
      </c>
      <c r="G44" s="33"/>
      <c r="H44" s="17"/>
      <c r="I44" s="17"/>
    </row>
    <row r="45" spans="1:9" outlineLevel="2" x14ac:dyDescent="0.25">
      <c r="A45" s="17" t="s">
        <v>28</v>
      </c>
      <c r="B45" s="17" t="s">
        <v>158</v>
      </c>
      <c r="C45" s="31" t="s">
        <v>200</v>
      </c>
      <c r="D45" s="31" t="s">
        <v>184</v>
      </c>
      <c r="E45" s="31">
        <v>6645</v>
      </c>
      <c r="F45" s="35">
        <v>4000</v>
      </c>
      <c r="G45" s="33">
        <v>46</v>
      </c>
      <c r="H45" s="17" t="s">
        <v>34</v>
      </c>
      <c r="I45" s="17" t="s">
        <v>201</v>
      </c>
    </row>
    <row r="46" spans="1:9" outlineLevel="2" x14ac:dyDescent="0.25">
      <c r="A46" s="17" t="s">
        <v>28</v>
      </c>
      <c r="B46" s="17" t="s">
        <v>17</v>
      </c>
      <c r="C46" s="31" t="s">
        <v>200</v>
      </c>
      <c r="D46" s="31" t="s">
        <v>184</v>
      </c>
      <c r="E46" s="31">
        <v>6645</v>
      </c>
      <c r="F46" s="35">
        <v>45577</v>
      </c>
      <c r="G46" s="33">
        <v>119</v>
      </c>
      <c r="H46" s="17" t="s">
        <v>34</v>
      </c>
      <c r="I46" s="17" t="s">
        <v>202</v>
      </c>
    </row>
    <row r="47" spans="1:9" outlineLevel="1" x14ac:dyDescent="0.25">
      <c r="A47" s="17"/>
      <c r="B47" s="17"/>
      <c r="C47" s="31"/>
      <c r="D47" s="31"/>
      <c r="E47" s="33" t="s">
        <v>255</v>
      </c>
      <c r="F47" s="35">
        <f>SUBTOTAL(9,F45:F46)</f>
        <v>49577</v>
      </c>
      <c r="G47" s="33"/>
      <c r="H47" s="17"/>
      <c r="I47" s="17"/>
    </row>
    <row r="48" spans="1:9" outlineLevel="2" x14ac:dyDescent="0.25">
      <c r="A48" s="36" t="s">
        <v>28</v>
      </c>
      <c r="B48" s="36" t="s">
        <v>5</v>
      </c>
      <c r="C48" s="38">
        <v>1021</v>
      </c>
      <c r="D48" s="37" t="s">
        <v>29</v>
      </c>
      <c r="E48" s="37">
        <v>6646</v>
      </c>
      <c r="F48" s="39">
        <v>5000</v>
      </c>
      <c r="G48" s="37">
        <v>127</v>
      </c>
      <c r="H48" s="36" t="s">
        <v>30</v>
      </c>
      <c r="I48" s="36" t="s">
        <v>31</v>
      </c>
    </row>
    <row r="49" spans="1:9" outlineLevel="1" x14ac:dyDescent="0.25">
      <c r="A49" s="36"/>
      <c r="B49" s="36"/>
      <c r="C49" s="38"/>
      <c r="D49" s="37"/>
      <c r="E49" s="47" t="s">
        <v>256</v>
      </c>
      <c r="F49" s="39">
        <f>SUBTOTAL(9,F48:F48)</f>
        <v>5000</v>
      </c>
      <c r="G49" s="37"/>
      <c r="H49" s="36"/>
      <c r="I49" s="36"/>
    </row>
    <row r="50" spans="1:9" outlineLevel="2" x14ac:dyDescent="0.25">
      <c r="A50" s="17" t="s">
        <v>28</v>
      </c>
      <c r="B50" s="17" t="s">
        <v>158</v>
      </c>
      <c r="C50" s="31" t="s">
        <v>200</v>
      </c>
      <c r="D50" s="31" t="s">
        <v>33</v>
      </c>
      <c r="E50" s="31">
        <v>7470</v>
      </c>
      <c r="F50" s="35">
        <v>5000</v>
      </c>
      <c r="G50" s="33">
        <v>43</v>
      </c>
      <c r="H50" s="17" t="s">
        <v>37</v>
      </c>
      <c r="I50" s="17" t="s">
        <v>190</v>
      </c>
    </row>
    <row r="51" spans="1:9" outlineLevel="2" x14ac:dyDescent="0.25">
      <c r="A51" s="36" t="s">
        <v>28</v>
      </c>
      <c r="B51" s="36" t="s">
        <v>17</v>
      </c>
      <c r="C51" s="37" t="s">
        <v>32</v>
      </c>
      <c r="D51" s="37" t="s">
        <v>33</v>
      </c>
      <c r="E51" s="37">
        <v>7470</v>
      </c>
      <c r="F51" s="39">
        <v>3000</v>
      </c>
      <c r="G51" s="37">
        <v>90</v>
      </c>
      <c r="H51" s="36" t="s">
        <v>34</v>
      </c>
      <c r="I51" s="36" t="s">
        <v>35</v>
      </c>
    </row>
    <row r="52" spans="1:9" outlineLevel="1" x14ac:dyDescent="0.25">
      <c r="A52" s="36"/>
      <c r="B52" s="36"/>
      <c r="C52" s="37"/>
      <c r="D52" s="37"/>
      <c r="E52" s="47" t="s">
        <v>257</v>
      </c>
      <c r="F52" s="39">
        <f>SUBTOTAL(9,F50:F51)</f>
        <v>8000</v>
      </c>
      <c r="G52" s="37"/>
      <c r="H52" s="36"/>
      <c r="I52" s="36"/>
    </row>
    <row r="53" spans="1:9" outlineLevel="2" x14ac:dyDescent="0.25">
      <c r="A53" s="17" t="s">
        <v>28</v>
      </c>
      <c r="B53" s="17" t="s">
        <v>158</v>
      </c>
      <c r="C53" s="31" t="s">
        <v>203</v>
      </c>
      <c r="D53" s="31" t="s">
        <v>33</v>
      </c>
      <c r="E53" s="31">
        <v>7471</v>
      </c>
      <c r="F53" s="35">
        <v>5000</v>
      </c>
      <c r="G53" s="33">
        <v>51</v>
      </c>
      <c r="H53" s="17" t="s">
        <v>194</v>
      </c>
      <c r="I53" s="17" t="s">
        <v>197</v>
      </c>
    </row>
    <row r="54" spans="1:9" outlineLevel="2" x14ac:dyDescent="0.25">
      <c r="A54" s="17" t="s">
        <v>28</v>
      </c>
      <c r="B54" s="17" t="s">
        <v>158</v>
      </c>
      <c r="C54" s="31" t="s">
        <v>203</v>
      </c>
      <c r="D54" s="31" t="s">
        <v>33</v>
      </c>
      <c r="E54" s="31">
        <v>7471</v>
      </c>
      <c r="F54" s="35">
        <v>10100</v>
      </c>
      <c r="G54" s="33">
        <v>58</v>
      </c>
      <c r="H54" s="17" t="s">
        <v>204</v>
      </c>
      <c r="I54" s="17" t="s">
        <v>235</v>
      </c>
    </row>
    <row r="55" spans="1:9" outlineLevel="2" x14ac:dyDescent="0.25">
      <c r="A55" s="17" t="s">
        <v>28</v>
      </c>
      <c r="B55" s="17" t="s">
        <v>158</v>
      </c>
      <c r="C55" s="31" t="s">
        <v>203</v>
      </c>
      <c r="D55" s="31" t="s">
        <v>33</v>
      </c>
      <c r="E55" s="31">
        <v>7471</v>
      </c>
      <c r="F55" s="35">
        <v>16000</v>
      </c>
      <c r="G55" s="33">
        <v>100</v>
      </c>
      <c r="H55" s="17" t="s">
        <v>194</v>
      </c>
      <c r="I55" s="17" t="s">
        <v>205</v>
      </c>
    </row>
    <row r="56" spans="1:9" outlineLevel="2" x14ac:dyDescent="0.25">
      <c r="A56" s="17" t="s">
        <v>28</v>
      </c>
      <c r="B56" s="17" t="s">
        <v>158</v>
      </c>
      <c r="C56" s="31" t="s">
        <v>203</v>
      </c>
      <c r="D56" s="31" t="s">
        <v>33</v>
      </c>
      <c r="E56" s="31">
        <v>7471</v>
      </c>
      <c r="F56" s="35">
        <v>20000</v>
      </c>
      <c r="G56" s="33">
        <v>104</v>
      </c>
      <c r="H56" s="17" t="s">
        <v>204</v>
      </c>
      <c r="I56" s="17" t="s">
        <v>206</v>
      </c>
    </row>
    <row r="57" spans="1:9" outlineLevel="2" x14ac:dyDescent="0.25">
      <c r="A57" s="17" t="s">
        <v>28</v>
      </c>
      <c r="B57" s="17" t="s">
        <v>158</v>
      </c>
      <c r="C57" s="31" t="s">
        <v>203</v>
      </c>
      <c r="D57" s="31" t="s">
        <v>33</v>
      </c>
      <c r="E57" s="31">
        <v>7471</v>
      </c>
      <c r="F57" s="35">
        <v>8000</v>
      </c>
      <c r="G57" s="33">
        <v>105</v>
      </c>
      <c r="H57" s="17" t="s">
        <v>186</v>
      </c>
      <c r="I57" s="17" t="s">
        <v>207</v>
      </c>
    </row>
    <row r="58" spans="1:9" outlineLevel="2" x14ac:dyDescent="0.25">
      <c r="A58" s="17" t="s">
        <v>28</v>
      </c>
      <c r="B58" s="17" t="s">
        <v>158</v>
      </c>
      <c r="C58" s="31" t="s">
        <v>203</v>
      </c>
      <c r="D58" s="31" t="s">
        <v>33</v>
      </c>
      <c r="E58" s="31">
        <v>7471</v>
      </c>
      <c r="F58" s="35">
        <v>5000</v>
      </c>
      <c r="G58" s="33">
        <v>111</v>
      </c>
      <c r="H58" s="17" t="s">
        <v>209</v>
      </c>
      <c r="I58" s="17" t="s">
        <v>208</v>
      </c>
    </row>
    <row r="59" spans="1:9" outlineLevel="1" x14ac:dyDescent="0.25">
      <c r="A59" s="17"/>
      <c r="B59" s="17"/>
      <c r="C59" s="31"/>
      <c r="D59" s="31"/>
      <c r="E59" s="33" t="s">
        <v>258</v>
      </c>
      <c r="F59" s="35">
        <f>SUBTOTAL(9,F53:F58)</f>
        <v>64100</v>
      </c>
      <c r="G59" s="33"/>
      <c r="H59" s="17"/>
      <c r="I59" s="17"/>
    </row>
    <row r="60" spans="1:9" outlineLevel="2" x14ac:dyDescent="0.25">
      <c r="A60" s="36" t="s">
        <v>28</v>
      </c>
      <c r="B60" s="36" t="s">
        <v>5</v>
      </c>
      <c r="C60" s="7" t="s">
        <v>32</v>
      </c>
      <c r="D60" s="7" t="s">
        <v>36</v>
      </c>
      <c r="E60" s="37">
        <v>7503</v>
      </c>
      <c r="F60" s="39">
        <v>13500</v>
      </c>
      <c r="G60" s="37">
        <v>2</v>
      </c>
      <c r="H60" s="36" t="s">
        <v>37</v>
      </c>
      <c r="I60" s="36" t="s">
        <v>38</v>
      </c>
    </row>
    <row r="61" spans="1:9" outlineLevel="1" x14ac:dyDescent="0.25">
      <c r="A61" s="36"/>
      <c r="B61" s="36"/>
      <c r="C61" s="7"/>
      <c r="D61" s="7"/>
      <c r="E61" s="47" t="s">
        <v>259</v>
      </c>
      <c r="F61" s="39">
        <f>SUBTOTAL(9,F60:F60)</f>
        <v>13500</v>
      </c>
      <c r="G61" s="37"/>
      <c r="H61" s="36"/>
      <c r="I61" s="36"/>
    </row>
    <row r="62" spans="1:9" outlineLevel="2" x14ac:dyDescent="0.25">
      <c r="A62" s="36" t="s">
        <v>55</v>
      </c>
      <c r="B62" s="36" t="s">
        <v>5</v>
      </c>
      <c r="C62" s="38">
        <v>2119</v>
      </c>
      <c r="D62" s="37" t="s">
        <v>56</v>
      </c>
      <c r="E62" s="37">
        <v>6686</v>
      </c>
      <c r="F62" s="39">
        <f>5000-2000</f>
        <v>3000</v>
      </c>
      <c r="G62" s="37">
        <v>27</v>
      </c>
      <c r="H62" s="36" t="s">
        <v>57</v>
      </c>
      <c r="I62" s="36" t="s">
        <v>58</v>
      </c>
    </row>
    <row r="63" spans="1:9" outlineLevel="2" x14ac:dyDescent="0.25">
      <c r="A63" s="36" t="s">
        <v>55</v>
      </c>
      <c r="B63" s="36" t="s">
        <v>17</v>
      </c>
      <c r="C63" s="38">
        <v>2119</v>
      </c>
      <c r="D63" s="37" t="s">
        <v>56</v>
      </c>
      <c r="E63" s="37">
        <v>6686</v>
      </c>
      <c r="F63" s="39">
        <v>5000</v>
      </c>
      <c r="G63" s="37">
        <v>74</v>
      </c>
      <c r="H63" s="36" t="s">
        <v>59</v>
      </c>
      <c r="I63" s="36" t="s">
        <v>60</v>
      </c>
    </row>
    <row r="64" spans="1:9" outlineLevel="2" x14ac:dyDescent="0.25">
      <c r="A64" s="36" t="s">
        <v>55</v>
      </c>
      <c r="B64" s="36" t="s">
        <v>17</v>
      </c>
      <c r="C64" s="38">
        <v>2119</v>
      </c>
      <c r="D64" s="37" t="s">
        <v>56</v>
      </c>
      <c r="E64" s="37">
        <v>6686</v>
      </c>
      <c r="F64" s="39">
        <f>7000-5000</f>
        <v>2000</v>
      </c>
      <c r="G64" s="37">
        <v>75</v>
      </c>
      <c r="H64" s="36" t="s">
        <v>61</v>
      </c>
      <c r="I64" s="36" t="s">
        <v>62</v>
      </c>
    </row>
    <row r="65" spans="1:9" outlineLevel="2" x14ac:dyDescent="0.25">
      <c r="A65" s="36" t="s">
        <v>55</v>
      </c>
      <c r="B65" s="36" t="s">
        <v>17</v>
      </c>
      <c r="C65" s="38">
        <v>2119</v>
      </c>
      <c r="D65" s="37" t="s">
        <v>56</v>
      </c>
      <c r="E65" s="37">
        <v>6686</v>
      </c>
      <c r="F65" s="39">
        <f>5000-3000</f>
        <v>2000</v>
      </c>
      <c r="G65" s="37">
        <v>79</v>
      </c>
      <c r="H65" s="36" t="s">
        <v>63</v>
      </c>
      <c r="I65" s="36" t="s">
        <v>64</v>
      </c>
    </row>
    <row r="66" spans="1:9" outlineLevel="2" x14ac:dyDescent="0.25">
      <c r="A66" s="36" t="s">
        <v>55</v>
      </c>
      <c r="B66" s="36" t="s">
        <v>17</v>
      </c>
      <c r="C66" s="38">
        <v>2119</v>
      </c>
      <c r="D66" s="37" t="s">
        <v>56</v>
      </c>
      <c r="E66" s="37">
        <v>6686</v>
      </c>
      <c r="F66" s="39">
        <f>7000-5000</f>
        <v>2000</v>
      </c>
      <c r="G66" s="37">
        <v>81</v>
      </c>
      <c r="H66" s="36" t="s">
        <v>65</v>
      </c>
      <c r="I66" s="36" t="s">
        <v>66</v>
      </c>
    </row>
    <row r="67" spans="1:9" outlineLevel="2" x14ac:dyDescent="0.25">
      <c r="A67" s="36" t="s">
        <v>55</v>
      </c>
      <c r="B67" s="36" t="s">
        <v>17</v>
      </c>
      <c r="C67" s="38">
        <v>2119</v>
      </c>
      <c r="D67" s="37" t="s">
        <v>56</v>
      </c>
      <c r="E67" s="37">
        <v>6686</v>
      </c>
      <c r="F67" s="39">
        <f>6000-4000</f>
        <v>2000</v>
      </c>
      <c r="G67" s="37">
        <v>82</v>
      </c>
      <c r="H67" s="36" t="s">
        <v>67</v>
      </c>
      <c r="I67" s="36" t="s">
        <v>66</v>
      </c>
    </row>
    <row r="68" spans="1:9" outlineLevel="1" x14ac:dyDescent="0.25">
      <c r="A68" s="36"/>
      <c r="B68" s="36"/>
      <c r="C68" s="38"/>
      <c r="D68" s="37"/>
      <c r="E68" s="47" t="s">
        <v>260</v>
      </c>
      <c r="F68" s="39">
        <f>SUBTOTAL(9,F62:F67)</f>
        <v>16000</v>
      </c>
      <c r="G68" s="37"/>
      <c r="H68" s="36"/>
      <c r="I68" s="36"/>
    </row>
    <row r="69" spans="1:9" outlineLevel="2" x14ac:dyDescent="0.25">
      <c r="A69" s="36" t="s">
        <v>55</v>
      </c>
      <c r="B69" s="36" t="s">
        <v>5</v>
      </c>
      <c r="C69" s="38">
        <v>2119</v>
      </c>
      <c r="D69" s="37" t="s">
        <v>6</v>
      </c>
      <c r="E69" s="37">
        <v>6687</v>
      </c>
      <c r="F69" s="39">
        <v>5000</v>
      </c>
      <c r="G69" s="37">
        <v>10</v>
      </c>
      <c r="H69" s="36" t="s">
        <v>76</v>
      </c>
      <c r="I69" s="36" t="s">
        <v>77</v>
      </c>
    </row>
    <row r="70" spans="1:9" outlineLevel="2" x14ac:dyDescent="0.25">
      <c r="A70" s="36" t="s">
        <v>55</v>
      </c>
      <c r="B70" s="36" t="s">
        <v>5</v>
      </c>
      <c r="C70" s="38">
        <v>2119</v>
      </c>
      <c r="D70" s="37" t="s">
        <v>6</v>
      </c>
      <c r="E70" s="37">
        <v>6687</v>
      </c>
      <c r="F70" s="39">
        <v>4000</v>
      </c>
      <c r="G70" s="37">
        <v>19</v>
      </c>
      <c r="H70" s="36" t="s">
        <v>76</v>
      </c>
      <c r="I70" s="36" t="s">
        <v>78</v>
      </c>
    </row>
    <row r="71" spans="1:9" outlineLevel="2" x14ac:dyDescent="0.25">
      <c r="A71" s="36" t="s">
        <v>55</v>
      </c>
      <c r="B71" s="36" t="s">
        <v>5</v>
      </c>
      <c r="C71" s="38">
        <v>2119</v>
      </c>
      <c r="D71" s="37" t="s">
        <v>6</v>
      </c>
      <c r="E71" s="37">
        <v>6687</v>
      </c>
      <c r="F71" s="39">
        <v>5000</v>
      </c>
      <c r="G71" s="37">
        <v>22</v>
      </c>
      <c r="H71" s="36" t="s">
        <v>79</v>
      </c>
      <c r="I71" s="36" t="s">
        <v>80</v>
      </c>
    </row>
    <row r="72" spans="1:9" outlineLevel="2" x14ac:dyDescent="0.25">
      <c r="A72" s="36" t="s">
        <v>55</v>
      </c>
      <c r="B72" s="36" t="s">
        <v>5</v>
      </c>
      <c r="C72" s="38">
        <v>2119</v>
      </c>
      <c r="D72" s="37" t="s">
        <v>6</v>
      </c>
      <c r="E72" s="37">
        <v>6687</v>
      </c>
      <c r="F72" s="39">
        <f>5000-3000</f>
        <v>2000</v>
      </c>
      <c r="G72" s="37">
        <v>27</v>
      </c>
      <c r="H72" s="36" t="s">
        <v>57</v>
      </c>
      <c r="I72" s="36" t="s">
        <v>58</v>
      </c>
    </row>
    <row r="73" spans="1:9" outlineLevel="2" x14ac:dyDescent="0.25">
      <c r="A73" s="36" t="s">
        <v>55</v>
      </c>
      <c r="B73" s="36" t="s">
        <v>5</v>
      </c>
      <c r="C73" s="38">
        <v>2119</v>
      </c>
      <c r="D73" s="37" t="s">
        <v>6</v>
      </c>
      <c r="E73" s="37">
        <v>6687</v>
      </c>
      <c r="F73" s="39">
        <v>5000</v>
      </c>
      <c r="G73" s="37">
        <v>28</v>
      </c>
      <c r="H73" s="36" t="s">
        <v>81</v>
      </c>
      <c r="I73" s="36" t="s">
        <v>80</v>
      </c>
    </row>
    <row r="74" spans="1:9" outlineLevel="2" x14ac:dyDescent="0.25">
      <c r="A74" s="17" t="s">
        <v>55</v>
      </c>
      <c r="B74" s="17" t="s">
        <v>153</v>
      </c>
      <c r="C74" s="31">
        <v>2119</v>
      </c>
      <c r="D74" s="31" t="s">
        <v>6</v>
      </c>
      <c r="E74" s="31">
        <v>6687</v>
      </c>
      <c r="F74" s="35">
        <v>25000</v>
      </c>
      <c r="G74" s="33">
        <v>29</v>
      </c>
      <c r="H74" s="17" t="s">
        <v>61</v>
      </c>
      <c r="I74" s="17" t="s">
        <v>210</v>
      </c>
    </row>
    <row r="75" spans="1:9" outlineLevel="2" x14ac:dyDescent="0.25">
      <c r="A75" s="17" t="s">
        <v>55</v>
      </c>
      <c r="B75" s="17" t="s">
        <v>153</v>
      </c>
      <c r="C75" s="31">
        <v>2119</v>
      </c>
      <c r="D75" s="31" t="s">
        <v>6</v>
      </c>
      <c r="E75" s="31">
        <v>6687</v>
      </c>
      <c r="F75" s="35">
        <v>26000</v>
      </c>
      <c r="G75" s="33">
        <v>34</v>
      </c>
      <c r="H75" s="17" t="s">
        <v>211</v>
      </c>
      <c r="I75" s="17" t="s">
        <v>210</v>
      </c>
    </row>
    <row r="76" spans="1:9" outlineLevel="2" x14ac:dyDescent="0.25">
      <c r="A76" s="36" t="s">
        <v>55</v>
      </c>
      <c r="B76" s="36" t="s">
        <v>5</v>
      </c>
      <c r="C76" s="38">
        <v>2119</v>
      </c>
      <c r="D76" s="37" t="s">
        <v>6</v>
      </c>
      <c r="E76" s="37">
        <v>6687</v>
      </c>
      <c r="F76" s="39">
        <v>15000</v>
      </c>
      <c r="G76" s="37">
        <v>35</v>
      </c>
      <c r="H76" s="36" t="s">
        <v>82</v>
      </c>
      <c r="I76" s="36" t="s">
        <v>80</v>
      </c>
    </row>
    <row r="77" spans="1:9" outlineLevel="2" x14ac:dyDescent="0.25">
      <c r="A77" s="17" t="s">
        <v>55</v>
      </c>
      <c r="B77" s="17" t="s">
        <v>158</v>
      </c>
      <c r="C77" s="31">
        <v>2119</v>
      </c>
      <c r="D77" s="31" t="s">
        <v>6</v>
      </c>
      <c r="E77" s="31">
        <v>6687</v>
      </c>
      <c r="F77" s="35">
        <v>6600</v>
      </c>
      <c r="G77" s="33">
        <v>52</v>
      </c>
      <c r="H77" s="17" t="s">
        <v>82</v>
      </c>
      <c r="I77" s="17" t="s">
        <v>212</v>
      </c>
    </row>
    <row r="78" spans="1:9" outlineLevel="2" x14ac:dyDescent="0.25">
      <c r="A78" s="17" t="s">
        <v>55</v>
      </c>
      <c r="B78" s="17" t="s">
        <v>158</v>
      </c>
      <c r="C78" s="31">
        <v>2119</v>
      </c>
      <c r="D78" s="31" t="s">
        <v>6</v>
      </c>
      <c r="E78" s="31">
        <v>6687</v>
      </c>
      <c r="F78" s="35">
        <v>3000</v>
      </c>
      <c r="G78" s="33">
        <v>54</v>
      </c>
      <c r="H78" s="17" t="s">
        <v>214</v>
      </c>
      <c r="I78" s="17" t="s">
        <v>213</v>
      </c>
    </row>
    <row r="79" spans="1:9" outlineLevel="2" x14ac:dyDescent="0.25">
      <c r="A79" s="36" t="s">
        <v>55</v>
      </c>
      <c r="B79" s="36" t="s">
        <v>17</v>
      </c>
      <c r="C79" s="38">
        <v>2119</v>
      </c>
      <c r="D79" s="37" t="s">
        <v>6</v>
      </c>
      <c r="E79" s="37">
        <v>6687</v>
      </c>
      <c r="F79" s="39">
        <v>5000</v>
      </c>
      <c r="G79" s="37">
        <v>91</v>
      </c>
      <c r="H79" s="36" t="s">
        <v>82</v>
      </c>
      <c r="I79" s="36" t="s">
        <v>83</v>
      </c>
    </row>
    <row r="80" spans="1:9" outlineLevel="2" x14ac:dyDescent="0.25">
      <c r="A80" s="17" t="s">
        <v>55</v>
      </c>
      <c r="B80" s="17" t="s">
        <v>158</v>
      </c>
      <c r="C80" s="31">
        <v>2119</v>
      </c>
      <c r="D80" s="31" t="s">
        <v>6</v>
      </c>
      <c r="E80" s="31">
        <v>6687</v>
      </c>
      <c r="F80" s="35">
        <v>28577.14</v>
      </c>
      <c r="G80" s="33">
        <v>99</v>
      </c>
      <c r="H80" s="17" t="s">
        <v>82</v>
      </c>
      <c r="I80" s="17" t="s">
        <v>215</v>
      </c>
    </row>
    <row r="81" spans="1:10" outlineLevel="2" x14ac:dyDescent="0.25">
      <c r="A81" s="17" t="s">
        <v>55</v>
      </c>
      <c r="B81" s="17" t="s">
        <v>158</v>
      </c>
      <c r="C81" s="31">
        <v>2119</v>
      </c>
      <c r="D81" s="31" t="s">
        <v>6</v>
      </c>
      <c r="E81" s="31">
        <v>6687</v>
      </c>
      <c r="F81" s="35">
        <v>5000</v>
      </c>
      <c r="G81" s="33">
        <v>112</v>
      </c>
      <c r="H81" s="17" t="s">
        <v>82</v>
      </c>
      <c r="I81" s="17" t="s">
        <v>216</v>
      </c>
    </row>
    <row r="82" spans="1:10" outlineLevel="1" x14ac:dyDescent="0.25">
      <c r="A82" s="17"/>
      <c r="B82" s="17"/>
      <c r="C82" s="31"/>
      <c r="D82" s="31"/>
      <c r="E82" s="33" t="s">
        <v>261</v>
      </c>
      <c r="F82" s="35">
        <f>SUBTOTAL(9,F69:F81)</f>
        <v>135177.14000000001</v>
      </c>
      <c r="G82" s="33"/>
      <c r="H82" s="17"/>
      <c r="I82" s="17"/>
    </row>
    <row r="83" spans="1:10" outlineLevel="2" x14ac:dyDescent="0.25">
      <c r="A83" s="36" t="s">
        <v>55</v>
      </c>
      <c r="B83" s="36" t="s">
        <v>5</v>
      </c>
      <c r="C83" s="38">
        <v>2137</v>
      </c>
      <c r="D83" s="37" t="s">
        <v>56</v>
      </c>
      <c r="E83" s="37">
        <v>6688</v>
      </c>
      <c r="F83" s="39">
        <f>10000-5000</f>
        <v>5000</v>
      </c>
      <c r="G83" s="37">
        <v>26</v>
      </c>
      <c r="H83" s="36" t="s">
        <v>84</v>
      </c>
      <c r="I83" s="36" t="s">
        <v>85</v>
      </c>
    </row>
    <row r="84" spans="1:10" outlineLevel="1" x14ac:dyDescent="0.25">
      <c r="A84" s="36"/>
      <c r="B84" s="36"/>
      <c r="C84" s="38"/>
      <c r="D84" s="37"/>
      <c r="E84" s="47" t="s">
        <v>262</v>
      </c>
      <c r="F84" s="39">
        <f>SUBTOTAL(9,F83:F83)</f>
        <v>5000</v>
      </c>
      <c r="G84" s="37"/>
      <c r="H84" s="36"/>
      <c r="I84" s="36"/>
    </row>
    <row r="85" spans="1:10" outlineLevel="2" x14ac:dyDescent="0.25">
      <c r="A85" s="36" t="s">
        <v>55</v>
      </c>
      <c r="B85" s="36" t="s">
        <v>5</v>
      </c>
      <c r="C85" s="38">
        <v>2137</v>
      </c>
      <c r="D85" s="37" t="s">
        <v>29</v>
      </c>
      <c r="E85" s="37">
        <v>6689</v>
      </c>
      <c r="F85" s="39">
        <v>7500</v>
      </c>
      <c r="G85" s="37">
        <v>36</v>
      </c>
      <c r="H85" s="36" t="s">
        <v>72</v>
      </c>
      <c r="I85" s="36" t="s">
        <v>87</v>
      </c>
    </row>
    <row r="86" spans="1:10" outlineLevel="2" x14ac:dyDescent="0.25">
      <c r="A86" s="36" t="s">
        <v>55</v>
      </c>
      <c r="B86" s="36" t="s">
        <v>5</v>
      </c>
      <c r="C86" s="38">
        <v>2137</v>
      </c>
      <c r="D86" s="37" t="s">
        <v>29</v>
      </c>
      <c r="E86" s="37">
        <v>6689</v>
      </c>
      <c r="F86" s="39">
        <v>2500</v>
      </c>
      <c r="G86" s="37">
        <v>37</v>
      </c>
      <c r="H86" s="36" t="s">
        <v>72</v>
      </c>
      <c r="I86" s="36" t="s">
        <v>88</v>
      </c>
    </row>
    <row r="87" spans="1:10" outlineLevel="2" x14ac:dyDescent="0.25">
      <c r="A87" s="17" t="s">
        <v>55</v>
      </c>
      <c r="B87" s="17" t="s">
        <v>158</v>
      </c>
      <c r="C87" s="31">
        <v>2137</v>
      </c>
      <c r="D87" s="31" t="s">
        <v>184</v>
      </c>
      <c r="E87" s="31">
        <v>6689</v>
      </c>
      <c r="F87" s="35">
        <v>10577.14</v>
      </c>
      <c r="G87" s="33">
        <v>113</v>
      </c>
      <c r="H87" s="17" t="s">
        <v>211</v>
      </c>
      <c r="I87" s="17" t="s">
        <v>217</v>
      </c>
    </row>
    <row r="88" spans="1:10" outlineLevel="1" x14ac:dyDescent="0.25">
      <c r="A88" s="17"/>
      <c r="B88" s="17"/>
      <c r="C88" s="31"/>
      <c r="D88" s="31"/>
      <c r="E88" s="33" t="s">
        <v>263</v>
      </c>
      <c r="F88" s="35">
        <f>SUBTOTAL(9,F85:F87)</f>
        <v>20577.14</v>
      </c>
      <c r="G88" s="33"/>
      <c r="H88" s="17"/>
      <c r="I88" s="17"/>
    </row>
    <row r="89" spans="1:10" outlineLevel="2" x14ac:dyDescent="0.25">
      <c r="A89" s="36" t="s">
        <v>55</v>
      </c>
      <c r="B89" s="36" t="s">
        <v>17</v>
      </c>
      <c r="C89" s="38">
        <v>2137</v>
      </c>
      <c r="D89" s="37" t="s">
        <v>6</v>
      </c>
      <c r="E89" s="37">
        <v>6690</v>
      </c>
      <c r="F89" s="39">
        <v>5000</v>
      </c>
      <c r="G89" s="37">
        <v>78</v>
      </c>
      <c r="H89" s="36" t="s">
        <v>72</v>
      </c>
      <c r="I89" s="36" t="s">
        <v>89</v>
      </c>
    </row>
    <row r="90" spans="1:10" outlineLevel="1" x14ac:dyDescent="0.25">
      <c r="A90" s="36"/>
      <c r="B90" s="36"/>
      <c r="C90" s="38"/>
      <c r="D90" s="37"/>
      <c r="E90" s="47" t="s">
        <v>264</v>
      </c>
      <c r="F90" s="39">
        <f>SUBTOTAL(9,F89:F89)</f>
        <v>5000</v>
      </c>
      <c r="G90" s="37"/>
      <c r="H90" s="36"/>
      <c r="I90" s="36"/>
    </row>
    <row r="91" spans="1:10" outlineLevel="2" x14ac:dyDescent="0.25">
      <c r="A91" s="17" t="s">
        <v>55</v>
      </c>
      <c r="B91" s="17" t="s">
        <v>158</v>
      </c>
      <c r="C91" s="31">
        <v>2118</v>
      </c>
      <c r="D91" s="31" t="s">
        <v>6</v>
      </c>
      <c r="E91" s="31">
        <v>6692</v>
      </c>
      <c r="F91" s="35">
        <v>8000</v>
      </c>
      <c r="G91" s="33">
        <v>55</v>
      </c>
      <c r="H91" s="17" t="s">
        <v>219</v>
      </c>
      <c r="I91" s="17" t="s">
        <v>218</v>
      </c>
      <c r="J91" s="1"/>
    </row>
    <row r="92" spans="1:10" outlineLevel="2" x14ac:dyDescent="0.25">
      <c r="A92" s="17" t="s">
        <v>55</v>
      </c>
      <c r="B92" s="17" t="s">
        <v>158</v>
      </c>
      <c r="C92" s="31">
        <v>2118</v>
      </c>
      <c r="D92" s="31" t="s">
        <v>6</v>
      </c>
      <c r="E92" s="31">
        <v>6692</v>
      </c>
      <c r="F92" s="35">
        <v>8000</v>
      </c>
      <c r="G92" s="33">
        <v>96</v>
      </c>
      <c r="H92" s="17" t="s">
        <v>219</v>
      </c>
      <c r="I92" s="17" t="s">
        <v>220</v>
      </c>
      <c r="J92" s="1"/>
    </row>
    <row r="93" spans="1:10" outlineLevel="2" x14ac:dyDescent="0.25">
      <c r="A93" s="17" t="s">
        <v>55</v>
      </c>
      <c r="B93" s="17" t="s">
        <v>158</v>
      </c>
      <c r="C93" s="31">
        <v>2118</v>
      </c>
      <c r="D93" s="31" t="s">
        <v>6</v>
      </c>
      <c r="E93" s="31">
        <v>6692</v>
      </c>
      <c r="F93" s="35">
        <v>12000</v>
      </c>
      <c r="G93" s="33">
        <v>97</v>
      </c>
      <c r="H93" s="17" t="s">
        <v>98</v>
      </c>
      <c r="I93" s="17" t="s">
        <v>221</v>
      </c>
      <c r="J93" s="1"/>
    </row>
    <row r="94" spans="1:10" outlineLevel="1" x14ac:dyDescent="0.25">
      <c r="A94" s="17"/>
      <c r="B94" s="17"/>
      <c r="C94" s="31"/>
      <c r="D94" s="31"/>
      <c r="E94" s="33" t="s">
        <v>265</v>
      </c>
      <c r="F94" s="35">
        <f>SUBTOTAL(9,F91:F93)</f>
        <v>28000</v>
      </c>
      <c r="G94" s="33"/>
      <c r="H94" s="17"/>
      <c r="I94" s="17"/>
      <c r="J94" s="1"/>
    </row>
    <row r="95" spans="1:10" outlineLevel="2" x14ac:dyDescent="0.25">
      <c r="A95" s="17" t="s">
        <v>55</v>
      </c>
      <c r="B95" s="17" t="s">
        <v>158</v>
      </c>
      <c r="C95" s="31">
        <v>2120</v>
      </c>
      <c r="D95" s="31" t="s">
        <v>33</v>
      </c>
      <c r="E95" s="31">
        <v>6694</v>
      </c>
      <c r="F95" s="35">
        <v>10000</v>
      </c>
      <c r="G95" s="33">
        <v>41</v>
      </c>
      <c r="H95" s="17" t="s">
        <v>116</v>
      </c>
      <c r="I95" s="17" t="s">
        <v>222</v>
      </c>
      <c r="J95" s="2"/>
    </row>
    <row r="96" spans="1:10" outlineLevel="2" x14ac:dyDescent="0.25">
      <c r="A96" s="17" t="s">
        <v>55</v>
      </c>
      <c r="B96" s="17" t="s">
        <v>158</v>
      </c>
      <c r="C96" s="31">
        <v>2120</v>
      </c>
      <c r="D96" s="31" t="s">
        <v>33</v>
      </c>
      <c r="E96" s="31">
        <v>6694</v>
      </c>
      <c r="F96" s="35">
        <v>3000</v>
      </c>
      <c r="G96" s="33">
        <v>44</v>
      </c>
      <c r="H96" s="17" t="s">
        <v>57</v>
      </c>
      <c r="I96" s="17" t="s">
        <v>223</v>
      </c>
      <c r="J96" s="1"/>
    </row>
    <row r="97" spans="1:10" outlineLevel="2" x14ac:dyDescent="0.25">
      <c r="A97" s="17" t="s">
        <v>55</v>
      </c>
      <c r="B97" s="17" t="s">
        <v>160</v>
      </c>
      <c r="C97" s="31" t="s">
        <v>224</v>
      </c>
      <c r="D97" s="31" t="s">
        <v>33</v>
      </c>
      <c r="E97" s="31">
        <v>6694</v>
      </c>
      <c r="F97" s="35">
        <v>6000</v>
      </c>
      <c r="G97" s="33">
        <v>68</v>
      </c>
      <c r="H97" s="17" t="s">
        <v>116</v>
      </c>
      <c r="I97" s="17" t="s">
        <v>225</v>
      </c>
      <c r="J97" s="2"/>
    </row>
    <row r="98" spans="1:10" outlineLevel="2" x14ac:dyDescent="0.25">
      <c r="A98" s="17" t="s">
        <v>55</v>
      </c>
      <c r="B98" s="17" t="s">
        <v>160</v>
      </c>
      <c r="C98" s="31" t="s">
        <v>224</v>
      </c>
      <c r="D98" s="31" t="s">
        <v>33</v>
      </c>
      <c r="E98" s="31">
        <v>6694</v>
      </c>
      <c r="F98" s="35">
        <v>30000</v>
      </c>
      <c r="G98" s="33">
        <v>69</v>
      </c>
      <c r="H98" s="17" t="s">
        <v>116</v>
      </c>
      <c r="I98" s="17" t="s">
        <v>226</v>
      </c>
      <c r="J98" s="1"/>
    </row>
    <row r="99" spans="1:10" outlineLevel="2" x14ac:dyDescent="0.25">
      <c r="A99" s="17" t="s">
        <v>55</v>
      </c>
      <c r="B99" s="17" t="s">
        <v>158</v>
      </c>
      <c r="C99" s="31">
        <v>2120</v>
      </c>
      <c r="D99" s="31" t="s">
        <v>33</v>
      </c>
      <c r="E99" s="31">
        <v>6694</v>
      </c>
      <c r="F99" s="35">
        <v>10000</v>
      </c>
      <c r="G99" s="33">
        <v>102</v>
      </c>
      <c r="H99" s="17" t="s">
        <v>116</v>
      </c>
      <c r="I99" s="17" t="s">
        <v>227</v>
      </c>
      <c r="J99" s="1"/>
    </row>
    <row r="100" spans="1:10" outlineLevel="2" x14ac:dyDescent="0.25">
      <c r="A100" s="17" t="s">
        <v>55</v>
      </c>
      <c r="B100" s="17" t="s">
        <v>158</v>
      </c>
      <c r="C100" s="31">
        <v>2120</v>
      </c>
      <c r="D100" s="31" t="s">
        <v>33</v>
      </c>
      <c r="E100" s="31">
        <v>6694</v>
      </c>
      <c r="F100" s="35">
        <v>30000</v>
      </c>
      <c r="G100" s="33">
        <v>106</v>
      </c>
      <c r="H100" s="17" t="s">
        <v>116</v>
      </c>
      <c r="I100" s="17" t="s">
        <v>228</v>
      </c>
      <c r="J100" s="1"/>
    </row>
    <row r="101" spans="1:10" outlineLevel="2" x14ac:dyDescent="0.25">
      <c r="A101" s="17" t="s">
        <v>55</v>
      </c>
      <c r="B101" s="17" t="s">
        <v>17</v>
      </c>
      <c r="C101" s="31">
        <v>2120</v>
      </c>
      <c r="D101" s="31" t="s">
        <v>33</v>
      </c>
      <c r="E101" s="31">
        <v>6694</v>
      </c>
      <c r="F101" s="35">
        <v>10000</v>
      </c>
      <c r="G101" s="33">
        <v>122</v>
      </c>
      <c r="H101" s="17" t="s">
        <v>116</v>
      </c>
      <c r="I101" s="17" t="s">
        <v>227</v>
      </c>
      <c r="J101" s="5"/>
    </row>
    <row r="102" spans="1:10" outlineLevel="1" x14ac:dyDescent="0.25">
      <c r="A102" s="17"/>
      <c r="B102" s="17"/>
      <c r="C102" s="31"/>
      <c r="D102" s="31"/>
      <c r="E102" s="33" t="s">
        <v>266</v>
      </c>
      <c r="F102" s="35">
        <f>SUBTOTAL(9,F95:F101)</f>
        <v>99000</v>
      </c>
      <c r="G102" s="33"/>
      <c r="H102" s="17"/>
      <c r="I102" s="17"/>
      <c r="J102" s="2"/>
    </row>
    <row r="103" spans="1:10" outlineLevel="2" x14ac:dyDescent="0.25">
      <c r="A103" s="36" t="s">
        <v>55</v>
      </c>
      <c r="B103" s="36" t="s">
        <v>5</v>
      </c>
      <c r="C103" s="38">
        <v>2137</v>
      </c>
      <c r="D103" s="37" t="s">
        <v>13</v>
      </c>
      <c r="E103" s="37">
        <v>7137</v>
      </c>
      <c r="F103" s="39">
        <f>10000-5000</f>
        <v>5000</v>
      </c>
      <c r="G103" s="37">
        <v>26</v>
      </c>
      <c r="H103" s="36" t="s">
        <v>84</v>
      </c>
      <c r="I103" s="36" t="s">
        <v>85</v>
      </c>
      <c r="J103" s="1"/>
    </row>
    <row r="104" spans="1:10" outlineLevel="2" x14ac:dyDescent="0.25">
      <c r="A104" s="36" t="s">
        <v>55</v>
      </c>
      <c r="B104" s="36" t="s">
        <v>5</v>
      </c>
      <c r="C104" s="38">
        <v>2137</v>
      </c>
      <c r="D104" s="37" t="s">
        <v>13</v>
      </c>
      <c r="E104" s="37">
        <v>7137</v>
      </c>
      <c r="F104" s="39">
        <v>2500</v>
      </c>
      <c r="G104" s="37">
        <v>38</v>
      </c>
      <c r="H104" s="36" t="s">
        <v>72</v>
      </c>
      <c r="I104" s="36" t="s">
        <v>86</v>
      </c>
      <c r="J104" s="1"/>
    </row>
    <row r="105" spans="1:10" outlineLevel="1" x14ac:dyDescent="0.25">
      <c r="A105" s="36"/>
      <c r="B105" s="36"/>
      <c r="C105" s="38"/>
      <c r="D105" s="37"/>
      <c r="E105" s="47" t="s">
        <v>267</v>
      </c>
      <c r="F105" s="39">
        <f>SUBTOTAL(9,F103:F104)</f>
        <v>7500</v>
      </c>
      <c r="G105" s="37"/>
      <c r="H105" s="36"/>
      <c r="I105" s="36"/>
      <c r="J105" s="1"/>
    </row>
    <row r="106" spans="1:10" outlineLevel="2" x14ac:dyDescent="0.25">
      <c r="A106" s="17" t="s">
        <v>55</v>
      </c>
      <c r="B106" s="17" t="s">
        <v>158</v>
      </c>
      <c r="C106" s="31">
        <v>2268</v>
      </c>
      <c r="D106" s="31" t="s">
        <v>6</v>
      </c>
      <c r="E106" s="31">
        <v>7472</v>
      </c>
      <c r="F106" s="35">
        <v>10000</v>
      </c>
      <c r="G106" s="33">
        <v>53</v>
      </c>
      <c r="H106" s="17" t="s">
        <v>230</v>
      </c>
      <c r="I106" s="17" t="s">
        <v>229</v>
      </c>
      <c r="J106" s="5"/>
    </row>
    <row r="107" spans="1:10" outlineLevel="2" x14ac:dyDescent="0.25">
      <c r="A107" s="17" t="s">
        <v>55</v>
      </c>
      <c r="B107" s="17" t="s">
        <v>158</v>
      </c>
      <c r="C107" s="31">
        <v>2268</v>
      </c>
      <c r="D107" s="31" t="s">
        <v>6</v>
      </c>
      <c r="E107" s="31">
        <v>7472</v>
      </c>
      <c r="F107" s="35">
        <v>8000</v>
      </c>
      <c r="G107" s="33">
        <v>98</v>
      </c>
      <c r="H107" s="17" t="s">
        <v>230</v>
      </c>
      <c r="I107" s="17" t="s">
        <v>231</v>
      </c>
      <c r="J107" s="1"/>
    </row>
    <row r="108" spans="1:10" outlineLevel="1" x14ac:dyDescent="0.25">
      <c r="A108" s="17"/>
      <c r="B108" s="17"/>
      <c r="C108" s="31"/>
      <c r="D108" s="31"/>
      <c r="E108" s="33" t="s">
        <v>268</v>
      </c>
      <c r="F108" s="35">
        <f>SUBTOTAL(9,F106:F107)</f>
        <v>18000</v>
      </c>
      <c r="G108" s="33"/>
      <c r="H108" s="17"/>
      <c r="I108" s="17"/>
      <c r="J108" s="1"/>
    </row>
    <row r="109" spans="1:10" outlineLevel="2" x14ac:dyDescent="0.25">
      <c r="A109" s="17" t="s">
        <v>55</v>
      </c>
      <c r="B109" s="17" t="s">
        <v>158</v>
      </c>
      <c r="C109" s="31">
        <v>2268</v>
      </c>
      <c r="D109" s="31" t="s">
        <v>29</v>
      </c>
      <c r="E109" s="31">
        <v>7473</v>
      </c>
      <c r="F109" s="35">
        <v>7900</v>
      </c>
      <c r="G109" s="33">
        <v>115</v>
      </c>
      <c r="H109" s="17" t="s">
        <v>230</v>
      </c>
      <c r="I109" s="17" t="s">
        <v>232</v>
      </c>
      <c r="J109" s="1"/>
    </row>
    <row r="110" spans="1:10" outlineLevel="1" x14ac:dyDescent="0.25">
      <c r="A110" s="17"/>
      <c r="B110" s="17"/>
      <c r="C110" s="31"/>
      <c r="D110" s="31"/>
      <c r="E110" s="33" t="s">
        <v>269</v>
      </c>
      <c r="F110" s="35">
        <f>SUBTOTAL(9,F109:F109)</f>
        <v>7900</v>
      </c>
      <c r="G110" s="33"/>
      <c r="H110" s="17"/>
      <c r="I110" s="17"/>
      <c r="J110" s="1"/>
    </row>
    <row r="111" spans="1:10" outlineLevel="2" x14ac:dyDescent="0.25">
      <c r="A111" s="36" t="s">
        <v>55</v>
      </c>
      <c r="B111" s="36" t="s">
        <v>5</v>
      </c>
      <c r="C111" s="38">
        <v>2119</v>
      </c>
      <c r="D111" s="37" t="s">
        <v>18</v>
      </c>
      <c r="E111" s="37">
        <v>7504</v>
      </c>
      <c r="F111" s="39">
        <v>10000</v>
      </c>
      <c r="G111" s="37">
        <v>9</v>
      </c>
      <c r="H111" s="36" t="s">
        <v>68</v>
      </c>
      <c r="I111" s="36" t="s">
        <v>69</v>
      </c>
      <c r="J111" s="1"/>
    </row>
    <row r="112" spans="1:10" outlineLevel="2" x14ac:dyDescent="0.25">
      <c r="A112" s="36" t="s">
        <v>55</v>
      </c>
      <c r="B112" s="36" t="s">
        <v>17</v>
      </c>
      <c r="C112" s="38">
        <v>2119</v>
      </c>
      <c r="D112" s="37" t="s">
        <v>18</v>
      </c>
      <c r="E112" s="37">
        <v>7504</v>
      </c>
      <c r="F112" s="39">
        <f>7000-2000</f>
        <v>5000</v>
      </c>
      <c r="G112" s="37">
        <v>75</v>
      </c>
      <c r="H112" s="36" t="s">
        <v>61</v>
      </c>
      <c r="I112" s="36" t="s">
        <v>62</v>
      </c>
      <c r="J112" s="1"/>
    </row>
    <row r="113" spans="1:10" outlineLevel="2" x14ac:dyDescent="0.25">
      <c r="A113" s="36" t="s">
        <v>55</v>
      </c>
      <c r="B113" s="36" t="s">
        <v>17</v>
      </c>
      <c r="C113" s="38">
        <v>2119</v>
      </c>
      <c r="D113" s="37" t="s">
        <v>18</v>
      </c>
      <c r="E113" s="37">
        <v>7504</v>
      </c>
      <c r="F113" s="39">
        <f>5000-2000</f>
        <v>3000</v>
      </c>
      <c r="G113" s="37">
        <v>79</v>
      </c>
      <c r="H113" s="36" t="s">
        <v>63</v>
      </c>
      <c r="I113" s="36" t="s">
        <v>64</v>
      </c>
      <c r="J113" s="1"/>
    </row>
    <row r="114" spans="1:10" outlineLevel="2" x14ac:dyDescent="0.25">
      <c r="A114" s="36" t="s">
        <v>55</v>
      </c>
      <c r="B114" s="36" t="s">
        <v>17</v>
      </c>
      <c r="C114" s="38">
        <v>2119</v>
      </c>
      <c r="D114" s="37" t="s">
        <v>18</v>
      </c>
      <c r="E114" s="37">
        <v>7504</v>
      </c>
      <c r="F114" s="39">
        <f>7000-2000</f>
        <v>5000</v>
      </c>
      <c r="G114" s="37">
        <v>81</v>
      </c>
      <c r="H114" s="36" t="s">
        <v>65</v>
      </c>
      <c r="I114" s="36" t="s">
        <v>66</v>
      </c>
      <c r="J114" s="1"/>
    </row>
    <row r="115" spans="1:10" outlineLevel="2" x14ac:dyDescent="0.25">
      <c r="A115" s="36" t="s">
        <v>55</v>
      </c>
      <c r="B115" s="36" t="s">
        <v>17</v>
      </c>
      <c r="C115" s="38">
        <v>2119</v>
      </c>
      <c r="D115" s="37" t="s">
        <v>18</v>
      </c>
      <c r="E115" s="37">
        <v>7504</v>
      </c>
      <c r="F115" s="39">
        <f>6000-2000</f>
        <v>4000</v>
      </c>
      <c r="G115" s="37">
        <v>82</v>
      </c>
      <c r="H115" s="36" t="s">
        <v>67</v>
      </c>
      <c r="I115" s="36" t="s">
        <v>66</v>
      </c>
      <c r="J115" s="2"/>
    </row>
    <row r="116" spans="1:10" outlineLevel="1" x14ac:dyDescent="0.25">
      <c r="A116" s="36"/>
      <c r="B116" s="36"/>
      <c r="C116" s="38"/>
      <c r="D116" s="37"/>
      <c r="E116" s="47" t="s">
        <v>270</v>
      </c>
      <c r="F116" s="39">
        <f>SUBTOTAL(9,F111:F115)</f>
        <v>27000</v>
      </c>
      <c r="G116" s="37"/>
      <c r="H116" s="36"/>
      <c r="I116" s="36"/>
      <c r="J116" s="2"/>
    </row>
    <row r="117" spans="1:10" outlineLevel="2" x14ac:dyDescent="0.25">
      <c r="A117" s="36" t="s">
        <v>55</v>
      </c>
      <c r="B117" s="36" t="s">
        <v>5</v>
      </c>
      <c r="C117" s="38">
        <v>2119</v>
      </c>
      <c r="D117" s="37" t="s">
        <v>13</v>
      </c>
      <c r="E117" s="37">
        <v>7505</v>
      </c>
      <c r="F117" s="39">
        <v>2000</v>
      </c>
      <c r="G117" s="37">
        <v>25</v>
      </c>
      <c r="H117" s="36" t="s">
        <v>70</v>
      </c>
      <c r="I117" s="36" t="s">
        <v>71</v>
      </c>
      <c r="J117" s="1"/>
    </row>
    <row r="118" spans="1:10" outlineLevel="2" x14ac:dyDescent="0.25">
      <c r="A118" s="36" t="s">
        <v>55</v>
      </c>
      <c r="B118" s="36" t="s">
        <v>5</v>
      </c>
      <c r="C118" s="38">
        <v>2119</v>
      </c>
      <c r="D118" s="37" t="s">
        <v>13</v>
      </c>
      <c r="E118" s="37">
        <v>7505</v>
      </c>
      <c r="F118" s="39">
        <v>2500</v>
      </c>
      <c r="G118" s="37">
        <v>39</v>
      </c>
      <c r="H118" s="36" t="s">
        <v>72</v>
      </c>
      <c r="I118" s="36" t="s">
        <v>73</v>
      </c>
      <c r="J118" s="1"/>
    </row>
    <row r="119" spans="1:10" outlineLevel="1" x14ac:dyDescent="0.25">
      <c r="A119" s="36"/>
      <c r="B119" s="36"/>
      <c r="C119" s="38"/>
      <c r="D119" s="37"/>
      <c r="E119" s="47" t="s">
        <v>271</v>
      </c>
      <c r="F119" s="39">
        <f>SUBTOTAL(9,F117:F118)</f>
        <v>4500</v>
      </c>
      <c r="G119" s="37"/>
      <c r="H119" s="36"/>
      <c r="I119" s="36"/>
      <c r="J119" s="1"/>
    </row>
    <row r="120" spans="1:10" outlineLevel="2" x14ac:dyDescent="0.25">
      <c r="A120" s="36" t="s">
        <v>55</v>
      </c>
      <c r="B120" s="36" t="s">
        <v>5</v>
      </c>
      <c r="C120" s="38">
        <v>2119</v>
      </c>
      <c r="D120" s="37" t="s">
        <v>29</v>
      </c>
      <c r="E120" s="37">
        <v>7506</v>
      </c>
      <c r="F120" s="39">
        <v>20000</v>
      </c>
      <c r="G120" s="37">
        <v>5</v>
      </c>
      <c r="H120" s="36" t="s">
        <v>74</v>
      </c>
      <c r="I120" s="36" t="s">
        <v>75</v>
      </c>
      <c r="J120" s="1"/>
    </row>
    <row r="121" spans="1:10" outlineLevel="1" x14ac:dyDescent="0.25">
      <c r="A121" s="36"/>
      <c r="B121" s="36"/>
      <c r="C121" s="38"/>
      <c r="D121" s="37"/>
      <c r="E121" s="47" t="s">
        <v>272</v>
      </c>
      <c r="F121" s="39">
        <f>SUBTOTAL(9,F120:F120)</f>
        <v>20000</v>
      </c>
      <c r="G121" s="37"/>
      <c r="H121" s="36"/>
      <c r="I121" s="36"/>
      <c r="J121" s="1"/>
    </row>
    <row r="122" spans="1:10" outlineLevel="2" x14ac:dyDescent="0.25">
      <c r="A122" s="36" t="s">
        <v>55</v>
      </c>
      <c r="B122" s="36" t="s">
        <v>5</v>
      </c>
      <c r="C122" s="38">
        <v>2118</v>
      </c>
      <c r="D122" s="37" t="s">
        <v>56</v>
      </c>
      <c r="E122" s="37">
        <v>7507</v>
      </c>
      <c r="F122" s="39">
        <v>5000</v>
      </c>
      <c r="G122" s="37">
        <v>24</v>
      </c>
      <c r="H122" s="36" t="s">
        <v>90</v>
      </c>
      <c r="I122" s="36" t="s">
        <v>91</v>
      </c>
      <c r="J122" s="1"/>
    </row>
    <row r="123" spans="1:10" outlineLevel="1" x14ac:dyDescent="0.25">
      <c r="A123" s="36"/>
      <c r="B123" s="36"/>
      <c r="C123" s="38"/>
      <c r="D123" s="37"/>
      <c r="E123" s="47" t="s">
        <v>273</v>
      </c>
      <c r="F123" s="39">
        <f>SUBTOTAL(9,F122:F122)</f>
        <v>5000</v>
      </c>
      <c r="G123" s="37"/>
      <c r="H123" s="36"/>
      <c r="I123" s="36"/>
      <c r="J123" s="1"/>
    </row>
    <row r="124" spans="1:10" outlineLevel="2" x14ac:dyDescent="0.25">
      <c r="A124" s="36" t="s">
        <v>55</v>
      </c>
      <c r="B124" s="36" t="s">
        <v>17</v>
      </c>
      <c r="C124" s="38">
        <v>2118</v>
      </c>
      <c r="D124" s="37" t="s">
        <v>29</v>
      </c>
      <c r="E124" s="37">
        <v>7508</v>
      </c>
      <c r="F124" s="39">
        <v>5577.14</v>
      </c>
      <c r="G124" s="37">
        <v>84</v>
      </c>
      <c r="H124" s="36" t="s">
        <v>94</v>
      </c>
      <c r="I124" s="36" t="s">
        <v>95</v>
      </c>
      <c r="J124" s="1"/>
    </row>
    <row r="125" spans="1:10" outlineLevel="2" x14ac:dyDescent="0.25">
      <c r="A125" s="36" t="s">
        <v>55</v>
      </c>
      <c r="B125" s="36" t="s">
        <v>17</v>
      </c>
      <c r="C125" s="38">
        <v>2118</v>
      </c>
      <c r="D125" s="37" t="s">
        <v>29</v>
      </c>
      <c r="E125" s="37">
        <v>7508</v>
      </c>
      <c r="F125" s="39">
        <v>5000</v>
      </c>
      <c r="G125" s="37">
        <v>86</v>
      </c>
      <c r="H125" s="36" t="s">
        <v>96</v>
      </c>
      <c r="I125" s="36" t="s">
        <v>97</v>
      </c>
      <c r="J125" s="1"/>
    </row>
    <row r="126" spans="1:10" outlineLevel="2" x14ac:dyDescent="0.25">
      <c r="A126" s="36" t="s">
        <v>55</v>
      </c>
      <c r="B126" s="36" t="s">
        <v>5</v>
      </c>
      <c r="C126" s="38">
        <v>2118</v>
      </c>
      <c r="D126" s="37" t="s">
        <v>29</v>
      </c>
      <c r="E126" s="37">
        <v>7508</v>
      </c>
      <c r="F126" s="39">
        <v>8000</v>
      </c>
      <c r="G126" s="37">
        <v>125</v>
      </c>
      <c r="H126" s="36" t="s">
        <v>92</v>
      </c>
      <c r="I126" s="36" t="s">
        <v>93</v>
      </c>
      <c r="J126" s="1"/>
    </row>
    <row r="127" spans="1:10" outlineLevel="1" x14ac:dyDescent="0.25">
      <c r="A127" s="36"/>
      <c r="B127" s="36"/>
      <c r="C127" s="38"/>
      <c r="D127" s="37"/>
      <c r="E127" s="47" t="s">
        <v>274</v>
      </c>
      <c r="F127" s="39">
        <f>SUBTOTAL(9,F124:F126)</f>
        <v>18577.14</v>
      </c>
      <c r="G127" s="37"/>
      <c r="H127" s="36"/>
      <c r="I127" s="36"/>
      <c r="J127" s="1"/>
    </row>
    <row r="128" spans="1:10" outlineLevel="2" x14ac:dyDescent="0.25">
      <c r="A128" s="36" t="s">
        <v>55</v>
      </c>
      <c r="B128" s="36" t="s">
        <v>5</v>
      </c>
      <c r="C128" s="38">
        <v>2118</v>
      </c>
      <c r="D128" s="37" t="s">
        <v>6</v>
      </c>
      <c r="E128" s="37">
        <v>7509</v>
      </c>
      <c r="F128" s="39">
        <v>9000</v>
      </c>
      <c r="G128" s="37">
        <v>23</v>
      </c>
      <c r="H128" s="36" t="s">
        <v>98</v>
      </c>
      <c r="I128" s="36" t="s">
        <v>80</v>
      </c>
      <c r="J128" s="1"/>
    </row>
    <row r="129" spans="1:10" outlineLevel="1" x14ac:dyDescent="0.25">
      <c r="A129" s="36"/>
      <c r="B129" s="36"/>
      <c r="C129" s="38"/>
      <c r="D129" s="37"/>
      <c r="E129" s="47" t="s">
        <v>275</v>
      </c>
      <c r="F129" s="39">
        <f>SUBTOTAL(9,F128:F128)</f>
        <v>9000</v>
      </c>
      <c r="G129" s="37"/>
      <c r="H129" s="36"/>
      <c r="I129" s="36"/>
      <c r="J129" s="1"/>
    </row>
    <row r="130" spans="1:10" outlineLevel="2" x14ac:dyDescent="0.25">
      <c r="A130" s="36" t="s">
        <v>99</v>
      </c>
      <c r="B130" s="36" t="s">
        <v>5</v>
      </c>
      <c r="C130" s="37" t="s">
        <v>104</v>
      </c>
      <c r="D130" s="37" t="s">
        <v>33</v>
      </c>
      <c r="E130" s="37">
        <v>6633</v>
      </c>
      <c r="F130" s="39">
        <v>2000</v>
      </c>
      <c r="G130" s="37">
        <v>17</v>
      </c>
      <c r="H130" s="36" t="s">
        <v>105</v>
      </c>
      <c r="I130" s="36" t="s">
        <v>106</v>
      </c>
      <c r="J130" s="1"/>
    </row>
    <row r="131" spans="1:10" outlineLevel="2" x14ac:dyDescent="0.25">
      <c r="A131" s="36" t="s">
        <v>99</v>
      </c>
      <c r="B131" s="36" t="s">
        <v>5</v>
      </c>
      <c r="C131" s="37" t="s">
        <v>104</v>
      </c>
      <c r="D131" s="42" t="s">
        <v>33</v>
      </c>
      <c r="E131" s="37">
        <v>6633</v>
      </c>
      <c r="F131" s="39">
        <v>2577.14</v>
      </c>
      <c r="G131" s="37">
        <v>21</v>
      </c>
      <c r="H131" s="36" t="s">
        <v>107</v>
      </c>
      <c r="I131" s="36" t="s">
        <v>108</v>
      </c>
      <c r="J131" s="1"/>
    </row>
    <row r="132" spans="1:10" outlineLevel="2" x14ac:dyDescent="0.25">
      <c r="A132" s="36" t="s">
        <v>99</v>
      </c>
      <c r="B132" s="36" t="s">
        <v>17</v>
      </c>
      <c r="C132" s="37" t="s">
        <v>104</v>
      </c>
      <c r="D132" s="37" t="s">
        <v>33</v>
      </c>
      <c r="E132" s="37">
        <v>6633</v>
      </c>
      <c r="F132" s="39">
        <v>5000</v>
      </c>
      <c r="G132" s="37">
        <v>73</v>
      </c>
      <c r="H132" s="36" t="s">
        <v>109</v>
      </c>
      <c r="I132" s="36" t="s">
        <v>111</v>
      </c>
      <c r="J132" s="1"/>
    </row>
    <row r="133" spans="1:10" outlineLevel="2" x14ac:dyDescent="0.25">
      <c r="A133" s="36" t="s">
        <v>99</v>
      </c>
      <c r="B133" s="36" t="s">
        <v>17</v>
      </c>
      <c r="C133" s="37" t="s">
        <v>104</v>
      </c>
      <c r="D133" s="7" t="s">
        <v>33</v>
      </c>
      <c r="E133" s="37">
        <v>6633</v>
      </c>
      <c r="F133" s="39">
        <v>5000</v>
      </c>
      <c r="G133" s="37">
        <v>77</v>
      </c>
      <c r="H133" s="36" t="s">
        <v>112</v>
      </c>
      <c r="I133" s="36" t="s">
        <v>113</v>
      </c>
      <c r="J133" s="1"/>
    </row>
    <row r="134" spans="1:10" outlineLevel="2" x14ac:dyDescent="0.25">
      <c r="A134" s="36" t="s">
        <v>99</v>
      </c>
      <c r="B134" s="17" t="s">
        <v>158</v>
      </c>
      <c r="C134" s="31" t="s">
        <v>179</v>
      </c>
      <c r="D134" s="31" t="s">
        <v>33</v>
      </c>
      <c r="E134" s="31">
        <v>6633</v>
      </c>
      <c r="F134" s="35">
        <v>10000</v>
      </c>
      <c r="G134" s="33">
        <v>103</v>
      </c>
      <c r="H134" s="17" t="s">
        <v>181</v>
      </c>
      <c r="I134" s="17" t="s">
        <v>180</v>
      </c>
    </row>
    <row r="135" spans="1:10" outlineLevel="2" x14ac:dyDescent="0.25">
      <c r="A135" s="36" t="s">
        <v>99</v>
      </c>
      <c r="B135" s="17" t="s">
        <v>17</v>
      </c>
      <c r="C135" s="31" t="s">
        <v>179</v>
      </c>
      <c r="D135" s="31" t="s">
        <v>33</v>
      </c>
      <c r="E135" s="31">
        <v>6633</v>
      </c>
      <c r="F135" s="35">
        <v>8000</v>
      </c>
      <c r="G135" s="33">
        <v>118</v>
      </c>
      <c r="H135" s="17" t="s">
        <v>183</v>
      </c>
      <c r="I135" s="17" t="s">
        <v>182</v>
      </c>
    </row>
    <row r="136" spans="1:10" outlineLevel="2" x14ac:dyDescent="0.25">
      <c r="A136" s="36" t="s">
        <v>99</v>
      </c>
      <c r="B136" s="36" t="s">
        <v>5</v>
      </c>
      <c r="C136" s="37" t="s">
        <v>104</v>
      </c>
      <c r="D136" s="37" t="s">
        <v>33</v>
      </c>
      <c r="E136" s="37">
        <v>6633</v>
      </c>
      <c r="F136" s="39">
        <v>5000</v>
      </c>
      <c r="G136" s="37">
        <v>130</v>
      </c>
      <c r="H136" s="36" t="s">
        <v>109</v>
      </c>
      <c r="I136" s="36" t="s">
        <v>110</v>
      </c>
      <c r="J136" s="1"/>
    </row>
    <row r="137" spans="1:10" outlineLevel="1" x14ac:dyDescent="0.25">
      <c r="A137" s="36"/>
      <c r="B137" s="36"/>
      <c r="C137" s="37"/>
      <c r="D137" s="37"/>
      <c r="E137" s="47" t="s">
        <v>250</v>
      </c>
      <c r="F137" s="39">
        <f>SUBTOTAL(9,F130:F136)</f>
        <v>37577.14</v>
      </c>
      <c r="G137" s="37"/>
      <c r="H137" s="36"/>
      <c r="I137" s="36"/>
      <c r="J137" s="1"/>
    </row>
    <row r="138" spans="1:10" outlineLevel="2" x14ac:dyDescent="0.25">
      <c r="A138" s="36" t="s">
        <v>99</v>
      </c>
      <c r="B138" s="17" t="s">
        <v>153</v>
      </c>
      <c r="C138" s="31" t="s">
        <v>179</v>
      </c>
      <c r="D138" s="31" t="s">
        <v>184</v>
      </c>
      <c r="E138" s="31">
        <v>7468</v>
      </c>
      <c r="F138" s="35">
        <v>10000</v>
      </c>
      <c r="G138" s="33">
        <v>32</v>
      </c>
      <c r="H138" s="17" t="s">
        <v>186</v>
      </c>
      <c r="I138" s="17" t="s">
        <v>185</v>
      </c>
    </row>
    <row r="139" spans="1:10" outlineLevel="1" x14ac:dyDescent="0.25">
      <c r="A139" s="36"/>
      <c r="B139" s="17"/>
      <c r="C139" s="31"/>
      <c r="D139" s="31"/>
      <c r="E139" s="33" t="s">
        <v>251</v>
      </c>
      <c r="F139" s="35">
        <f>SUBTOTAL(9,F138:F138)</f>
        <v>10000</v>
      </c>
      <c r="G139" s="33"/>
      <c r="H139" s="17"/>
      <c r="I139" s="17"/>
    </row>
    <row r="140" spans="1:10" outlineLevel="2" x14ac:dyDescent="0.25">
      <c r="A140" s="36" t="s">
        <v>99</v>
      </c>
      <c r="B140" s="36" t="s">
        <v>5</v>
      </c>
      <c r="C140" s="38">
        <v>2048</v>
      </c>
      <c r="D140" s="37" t="s">
        <v>18</v>
      </c>
      <c r="E140" s="37">
        <v>7469</v>
      </c>
      <c r="F140" s="39">
        <v>10000</v>
      </c>
      <c r="G140" s="37">
        <v>3</v>
      </c>
      <c r="H140" s="36" t="s">
        <v>102</v>
      </c>
      <c r="I140" s="36" t="s">
        <v>103</v>
      </c>
      <c r="J140" s="1"/>
    </row>
    <row r="141" spans="1:10" outlineLevel="2" x14ac:dyDescent="0.25">
      <c r="A141" s="36" t="s">
        <v>99</v>
      </c>
      <c r="B141" s="17" t="s">
        <v>158</v>
      </c>
      <c r="C141" s="31">
        <v>2048</v>
      </c>
      <c r="D141" s="31" t="s">
        <v>56</v>
      </c>
      <c r="E141" s="31">
        <v>7469</v>
      </c>
      <c r="F141" s="35">
        <v>5000</v>
      </c>
      <c r="G141" s="33">
        <v>47</v>
      </c>
      <c r="H141" s="17" t="s">
        <v>188</v>
      </c>
      <c r="I141" s="17" t="s">
        <v>187</v>
      </c>
    </row>
    <row r="142" spans="1:10" outlineLevel="1" x14ac:dyDescent="0.25">
      <c r="A142" s="36"/>
      <c r="B142" s="17"/>
      <c r="C142" s="31"/>
      <c r="D142" s="31"/>
      <c r="E142" s="33" t="s">
        <v>252</v>
      </c>
      <c r="F142" s="35">
        <f>SUBTOTAL(9,F140:F141)</f>
        <v>15000</v>
      </c>
      <c r="G142" s="33"/>
      <c r="H142" s="17"/>
      <c r="I142" s="17"/>
    </row>
    <row r="143" spans="1:10" outlineLevel="2" x14ac:dyDescent="0.25">
      <c r="A143" s="36" t="s">
        <v>99</v>
      </c>
      <c r="B143" s="36" t="s">
        <v>5</v>
      </c>
      <c r="C143" s="38">
        <v>2047</v>
      </c>
      <c r="D143" s="37" t="s">
        <v>6</v>
      </c>
      <c r="E143" s="37">
        <v>7510</v>
      </c>
      <c r="F143" s="39">
        <v>10077.14</v>
      </c>
      <c r="G143" s="37">
        <v>4</v>
      </c>
      <c r="H143" s="36" t="s">
        <v>100</v>
      </c>
      <c r="I143" s="36" t="s">
        <v>101</v>
      </c>
      <c r="J143" s="1"/>
    </row>
    <row r="144" spans="1:10" outlineLevel="1" x14ac:dyDescent="0.25">
      <c r="A144" s="36"/>
      <c r="B144" s="36"/>
      <c r="C144" s="38"/>
      <c r="D144" s="37"/>
      <c r="E144" s="47" t="s">
        <v>276</v>
      </c>
      <c r="F144" s="39">
        <f>SUBTOTAL(9,F143:F143)</f>
        <v>10077.14</v>
      </c>
      <c r="G144" s="37"/>
      <c r="H144" s="36"/>
      <c r="I144" s="36"/>
      <c r="J144" s="1"/>
    </row>
    <row r="145" spans="1:10" outlineLevel="2" x14ac:dyDescent="0.25">
      <c r="A145" s="36" t="s">
        <v>114</v>
      </c>
      <c r="B145" s="17" t="s">
        <v>153</v>
      </c>
      <c r="C145" s="31" t="s">
        <v>155</v>
      </c>
      <c r="D145" s="31" t="s">
        <v>33</v>
      </c>
      <c r="E145" s="31">
        <v>6663</v>
      </c>
      <c r="F145" s="35">
        <v>20000</v>
      </c>
      <c r="G145" s="33">
        <v>30</v>
      </c>
      <c r="H145" s="17" t="s">
        <v>164</v>
      </c>
      <c r="I145" s="17" t="s">
        <v>163</v>
      </c>
    </row>
    <row r="146" spans="1:10" outlineLevel="2" x14ac:dyDescent="0.25">
      <c r="A146" s="36" t="s">
        <v>114</v>
      </c>
      <c r="B146" s="17" t="s">
        <v>158</v>
      </c>
      <c r="C146" s="31" t="s">
        <v>155</v>
      </c>
      <c r="D146" s="31" t="s">
        <v>33</v>
      </c>
      <c r="E146" s="31">
        <v>6663</v>
      </c>
      <c r="F146" s="35">
        <v>7000</v>
      </c>
      <c r="G146" s="33">
        <v>40</v>
      </c>
      <c r="H146" s="17" t="s">
        <v>164</v>
      </c>
      <c r="I146" s="17" t="s">
        <v>165</v>
      </c>
    </row>
    <row r="147" spans="1:10" outlineLevel="2" x14ac:dyDescent="0.25">
      <c r="A147" s="36" t="s">
        <v>114</v>
      </c>
      <c r="B147" s="17" t="s">
        <v>158</v>
      </c>
      <c r="C147" s="31" t="s">
        <v>155</v>
      </c>
      <c r="D147" s="31" t="s">
        <v>33</v>
      </c>
      <c r="E147" s="31">
        <v>6663</v>
      </c>
      <c r="F147" s="35">
        <v>13000</v>
      </c>
      <c r="G147" s="33">
        <v>42</v>
      </c>
      <c r="H147" s="17" t="s">
        <v>167</v>
      </c>
      <c r="I147" s="17" t="s">
        <v>166</v>
      </c>
    </row>
    <row r="148" spans="1:10" outlineLevel="2" x14ac:dyDescent="0.25">
      <c r="A148" s="36" t="s">
        <v>114</v>
      </c>
      <c r="B148" s="17" t="s">
        <v>158</v>
      </c>
      <c r="C148" s="31" t="s">
        <v>155</v>
      </c>
      <c r="D148" s="31" t="s">
        <v>33</v>
      </c>
      <c r="E148" s="31">
        <v>6663</v>
      </c>
      <c r="F148" s="35">
        <v>17100</v>
      </c>
      <c r="G148" s="33">
        <v>116</v>
      </c>
      <c r="H148" s="17" t="s">
        <v>164</v>
      </c>
      <c r="I148" s="17" t="s">
        <v>168</v>
      </c>
    </row>
    <row r="149" spans="1:10" outlineLevel="1" x14ac:dyDescent="0.25">
      <c r="A149" s="17"/>
      <c r="B149" s="17"/>
      <c r="C149" s="31"/>
      <c r="D149" s="31"/>
      <c r="E149" s="33" t="s">
        <v>237</v>
      </c>
      <c r="F149" s="35">
        <f>SUBTOTAL(9,F145:F148)</f>
        <v>57100</v>
      </c>
      <c r="G149" s="33"/>
      <c r="H149" s="17"/>
      <c r="I149" s="17"/>
    </row>
    <row r="150" spans="1:10" outlineLevel="2" x14ac:dyDescent="0.25">
      <c r="A150" s="36" t="s">
        <v>114</v>
      </c>
      <c r="B150" s="17" t="s">
        <v>153</v>
      </c>
      <c r="C150" s="31" t="s">
        <v>155</v>
      </c>
      <c r="D150" s="31" t="s">
        <v>33</v>
      </c>
      <c r="E150" s="31">
        <v>6662</v>
      </c>
      <c r="F150" s="35">
        <v>10000</v>
      </c>
      <c r="G150" s="33">
        <v>31</v>
      </c>
      <c r="H150" s="17" t="s">
        <v>157</v>
      </c>
      <c r="I150" s="17" t="s">
        <v>156</v>
      </c>
    </row>
    <row r="151" spans="1:10" outlineLevel="2" x14ac:dyDescent="0.25">
      <c r="A151" s="36" t="s">
        <v>114</v>
      </c>
      <c r="B151" s="17" t="s">
        <v>158</v>
      </c>
      <c r="C151" s="31" t="s">
        <v>155</v>
      </c>
      <c r="D151" s="31" t="s">
        <v>33</v>
      </c>
      <c r="E151" s="31">
        <v>6662</v>
      </c>
      <c r="F151" s="35">
        <v>5000</v>
      </c>
      <c r="G151" s="33">
        <v>45</v>
      </c>
      <c r="H151" s="17" t="s">
        <v>157</v>
      </c>
      <c r="I151" s="17" t="s">
        <v>159</v>
      </c>
    </row>
    <row r="152" spans="1:10" outlineLevel="2" x14ac:dyDescent="0.25">
      <c r="A152" s="36" t="s">
        <v>114</v>
      </c>
      <c r="B152" s="17" t="s">
        <v>160</v>
      </c>
      <c r="C152" s="31" t="s">
        <v>155</v>
      </c>
      <c r="D152" s="31" t="s">
        <v>33</v>
      </c>
      <c r="E152" s="31">
        <v>6662</v>
      </c>
      <c r="F152" s="35">
        <v>7577</v>
      </c>
      <c r="G152" s="33">
        <v>71</v>
      </c>
      <c r="H152" s="17" t="s">
        <v>162</v>
      </c>
      <c r="I152" s="17" t="s">
        <v>161</v>
      </c>
    </row>
    <row r="153" spans="1:10" outlineLevel="2" x14ac:dyDescent="0.25">
      <c r="A153" s="44" t="s">
        <v>114</v>
      </c>
      <c r="B153" s="36" t="s">
        <v>5</v>
      </c>
      <c r="C153" s="37" t="s">
        <v>115</v>
      </c>
      <c r="D153" s="37" t="s">
        <v>33</v>
      </c>
      <c r="E153" s="37">
        <v>6662</v>
      </c>
      <c r="F153" s="39">
        <v>15000</v>
      </c>
      <c r="G153" s="37">
        <v>131</v>
      </c>
      <c r="H153" s="36" t="s">
        <v>118</v>
      </c>
      <c r="I153" s="36" t="s">
        <v>119</v>
      </c>
      <c r="J153" s="1"/>
    </row>
    <row r="154" spans="1:10" outlineLevel="1" x14ac:dyDescent="0.25">
      <c r="A154" s="44"/>
      <c r="B154" s="36"/>
      <c r="C154" s="37"/>
      <c r="D154" s="37"/>
      <c r="E154" s="47" t="s">
        <v>236</v>
      </c>
      <c r="F154" s="39">
        <f>SUBTOTAL(9,F150:F153)</f>
        <v>37577</v>
      </c>
      <c r="G154" s="37"/>
      <c r="H154" s="36"/>
      <c r="I154" s="36"/>
      <c r="J154" s="1"/>
    </row>
    <row r="155" spans="1:10" outlineLevel="2" x14ac:dyDescent="0.25">
      <c r="A155" s="36" t="s">
        <v>114</v>
      </c>
      <c r="B155" s="36" t="s">
        <v>17</v>
      </c>
      <c r="C155" s="45">
        <v>2169</v>
      </c>
      <c r="D155" s="37" t="s">
        <v>18</v>
      </c>
      <c r="E155" s="37">
        <v>7474</v>
      </c>
      <c r="F155" s="39">
        <v>10000</v>
      </c>
      <c r="G155" s="37">
        <v>93</v>
      </c>
      <c r="H155" s="36" t="s">
        <v>122</v>
      </c>
      <c r="I155" s="36" t="s">
        <v>123</v>
      </c>
      <c r="J155" s="1"/>
    </row>
    <row r="156" spans="1:10" outlineLevel="2" x14ac:dyDescent="0.25">
      <c r="A156" s="36" t="s">
        <v>114</v>
      </c>
      <c r="B156" s="36" t="s">
        <v>5</v>
      </c>
      <c r="C156" s="45">
        <v>2169</v>
      </c>
      <c r="D156" s="37" t="s">
        <v>18</v>
      </c>
      <c r="E156" s="37">
        <v>7474</v>
      </c>
      <c r="F156" s="39">
        <v>15000</v>
      </c>
      <c r="G156" s="37">
        <v>128</v>
      </c>
      <c r="H156" s="36" t="s">
        <v>120</v>
      </c>
      <c r="I156" s="36" t="s">
        <v>121</v>
      </c>
      <c r="J156" s="1"/>
    </row>
    <row r="157" spans="1:10" outlineLevel="2" x14ac:dyDescent="0.25">
      <c r="A157" s="36" t="s">
        <v>114</v>
      </c>
      <c r="B157" s="17" t="s">
        <v>160</v>
      </c>
      <c r="C157" s="31" t="s">
        <v>169</v>
      </c>
      <c r="D157" s="31" t="s">
        <v>18</v>
      </c>
      <c r="E157" s="31">
        <v>7474</v>
      </c>
      <c r="F157" s="35">
        <v>30000</v>
      </c>
      <c r="G157" s="33">
        <v>67</v>
      </c>
      <c r="H157" s="17" t="s">
        <v>154</v>
      </c>
      <c r="I157" s="17" t="s">
        <v>170</v>
      </c>
    </row>
    <row r="158" spans="1:10" outlineLevel="1" x14ac:dyDescent="0.25">
      <c r="A158" s="36"/>
      <c r="B158" s="36"/>
      <c r="C158" s="45"/>
      <c r="D158" s="37"/>
      <c r="E158" s="47" t="s">
        <v>238</v>
      </c>
      <c r="F158" s="39">
        <f>SUBTOTAL(9,F155:F157)</f>
        <v>55000</v>
      </c>
      <c r="G158" s="37"/>
      <c r="H158" s="36"/>
      <c r="I158" s="36"/>
      <c r="J158" s="1"/>
    </row>
    <row r="159" spans="1:10" outlineLevel="2" x14ac:dyDescent="0.25">
      <c r="A159" s="36" t="s">
        <v>114</v>
      </c>
      <c r="B159" s="36" t="s">
        <v>5</v>
      </c>
      <c r="C159" s="37" t="s">
        <v>115</v>
      </c>
      <c r="D159" s="37" t="s">
        <v>33</v>
      </c>
      <c r="E159" s="37">
        <v>7511</v>
      </c>
      <c r="F159" s="39">
        <v>38000</v>
      </c>
      <c r="G159" s="37">
        <v>1</v>
      </c>
      <c r="H159" s="36" t="s">
        <v>116</v>
      </c>
      <c r="I159" s="36" t="s">
        <v>117</v>
      </c>
      <c r="J159" s="1"/>
    </row>
    <row r="160" spans="1:10" outlineLevel="1" x14ac:dyDescent="0.25">
      <c r="A160" s="36"/>
      <c r="B160" s="36"/>
      <c r="C160" s="37"/>
      <c r="D160" s="37"/>
      <c r="E160" s="47" t="s">
        <v>277</v>
      </c>
      <c r="F160" s="39">
        <f>SUBTOTAL(9,F159:F159)</f>
        <v>38000</v>
      </c>
      <c r="G160" s="37"/>
      <c r="H160" s="36"/>
      <c r="I160" s="36"/>
      <c r="J160" s="1"/>
    </row>
    <row r="161" spans="1:10" outlineLevel="2" x14ac:dyDescent="0.25">
      <c r="A161" s="44" t="s">
        <v>114</v>
      </c>
      <c r="B161" s="36" t="s">
        <v>5</v>
      </c>
      <c r="C161" s="45">
        <v>2169</v>
      </c>
      <c r="D161" s="7" t="s">
        <v>18</v>
      </c>
      <c r="E161" s="37">
        <v>7512</v>
      </c>
      <c r="F161" s="39">
        <v>5000</v>
      </c>
      <c r="G161" s="42">
        <v>18</v>
      </c>
      <c r="H161" s="36" t="s">
        <v>7</v>
      </c>
      <c r="I161" s="36" t="s">
        <v>124</v>
      </c>
      <c r="J161" s="1"/>
    </row>
    <row r="162" spans="1:10" outlineLevel="1" x14ac:dyDescent="0.25">
      <c r="A162" s="44"/>
      <c r="B162" s="36"/>
      <c r="C162" s="45"/>
      <c r="D162" s="7"/>
      <c r="E162" s="47" t="s">
        <v>278</v>
      </c>
      <c r="F162" s="39">
        <f>SUBTOTAL(9,F161:F161)</f>
        <v>5000</v>
      </c>
      <c r="G162" s="42"/>
      <c r="H162" s="36"/>
      <c r="I162" s="36"/>
      <c r="J162" s="1"/>
    </row>
    <row r="163" spans="1:10" outlineLevel="2" x14ac:dyDescent="0.25">
      <c r="A163" s="17" t="s">
        <v>125</v>
      </c>
      <c r="B163" s="17" t="s">
        <v>158</v>
      </c>
      <c r="C163" s="31">
        <v>2219</v>
      </c>
      <c r="D163" s="31" t="s">
        <v>18</v>
      </c>
      <c r="E163" s="31">
        <v>6657</v>
      </c>
      <c r="F163" s="35">
        <v>5000</v>
      </c>
      <c r="G163" s="33">
        <v>56</v>
      </c>
      <c r="H163" s="17" t="s">
        <v>234</v>
      </c>
      <c r="I163" s="17" t="s">
        <v>233</v>
      </c>
      <c r="J163" s="1"/>
    </row>
    <row r="164" spans="1:10" outlineLevel="2" x14ac:dyDescent="0.25">
      <c r="A164" s="17" t="s">
        <v>125</v>
      </c>
      <c r="B164" s="17" t="s">
        <v>158</v>
      </c>
      <c r="C164" s="31">
        <v>2219</v>
      </c>
      <c r="D164" s="31" t="s">
        <v>18</v>
      </c>
      <c r="E164" s="31">
        <v>6657</v>
      </c>
      <c r="F164" s="35">
        <v>20000</v>
      </c>
      <c r="G164" s="33">
        <v>114</v>
      </c>
      <c r="H164" s="17" t="s">
        <v>234</v>
      </c>
      <c r="I164" s="17" t="s">
        <v>233</v>
      </c>
      <c r="J164" s="2"/>
    </row>
    <row r="165" spans="1:10" outlineLevel="1" x14ac:dyDescent="0.25">
      <c r="A165" s="17"/>
      <c r="B165" s="17"/>
      <c r="C165" s="31"/>
      <c r="D165" s="31"/>
      <c r="E165" s="33" t="s">
        <v>279</v>
      </c>
      <c r="F165" s="35">
        <f>SUBTOTAL(9,F163:F164)</f>
        <v>25000</v>
      </c>
      <c r="G165" s="33"/>
      <c r="H165" s="17"/>
      <c r="I165" s="17"/>
      <c r="J165" s="2"/>
    </row>
    <row r="166" spans="1:10" outlineLevel="2" x14ac:dyDescent="0.25">
      <c r="A166" s="36" t="s">
        <v>125</v>
      </c>
      <c r="B166" s="36" t="s">
        <v>5</v>
      </c>
      <c r="C166" s="38">
        <v>2220</v>
      </c>
      <c r="D166" s="37" t="s">
        <v>134</v>
      </c>
      <c r="E166" s="37">
        <v>6659</v>
      </c>
      <c r="F166" s="39">
        <v>4000</v>
      </c>
      <c r="G166" s="37">
        <v>6</v>
      </c>
      <c r="H166" s="36" t="s">
        <v>128</v>
      </c>
      <c r="I166" s="36" t="s">
        <v>135</v>
      </c>
      <c r="J166" s="1"/>
    </row>
    <row r="167" spans="1:10" outlineLevel="2" x14ac:dyDescent="0.25">
      <c r="A167" s="36" t="s">
        <v>125</v>
      </c>
      <c r="B167" s="36" t="s">
        <v>5</v>
      </c>
      <c r="C167" s="38">
        <v>2220</v>
      </c>
      <c r="D167" s="37" t="s">
        <v>134</v>
      </c>
      <c r="E167" s="37">
        <v>6659</v>
      </c>
      <c r="F167" s="39">
        <v>4000</v>
      </c>
      <c r="G167" s="37">
        <v>7</v>
      </c>
      <c r="H167" s="36" t="s">
        <v>128</v>
      </c>
      <c r="I167" s="36" t="s">
        <v>135</v>
      </c>
      <c r="J167" s="1"/>
    </row>
    <row r="168" spans="1:10" outlineLevel="2" x14ac:dyDescent="0.25">
      <c r="A168" s="36" t="s">
        <v>125</v>
      </c>
      <c r="B168" s="36" t="s">
        <v>5</v>
      </c>
      <c r="C168" s="38">
        <v>2220</v>
      </c>
      <c r="D168" s="7" t="s">
        <v>33</v>
      </c>
      <c r="E168" s="37">
        <v>6659</v>
      </c>
      <c r="F168" s="39">
        <v>15000</v>
      </c>
      <c r="G168" s="37">
        <v>20</v>
      </c>
      <c r="H168" s="36" t="s">
        <v>128</v>
      </c>
      <c r="I168" s="36" t="s">
        <v>129</v>
      </c>
      <c r="J168" s="1"/>
    </row>
    <row r="169" spans="1:10" outlineLevel="2" x14ac:dyDescent="0.25">
      <c r="A169" s="36" t="s">
        <v>125</v>
      </c>
      <c r="B169" s="36" t="s">
        <v>5</v>
      </c>
      <c r="C169" s="38">
        <v>2220</v>
      </c>
      <c r="D169" s="7" t="s">
        <v>33</v>
      </c>
      <c r="E169" s="37">
        <v>6659</v>
      </c>
      <c r="F169" s="39">
        <v>85000</v>
      </c>
      <c r="G169" s="37">
        <v>62</v>
      </c>
      <c r="H169" s="46" t="s">
        <v>130</v>
      </c>
      <c r="I169" s="36" t="s">
        <v>131</v>
      </c>
      <c r="J169" s="1"/>
    </row>
    <row r="170" spans="1:10" outlineLevel="2" x14ac:dyDescent="0.25">
      <c r="A170" s="36" t="s">
        <v>125</v>
      </c>
      <c r="B170" s="36" t="s">
        <v>17</v>
      </c>
      <c r="C170" s="38">
        <v>2220</v>
      </c>
      <c r="D170" s="7" t="s">
        <v>33</v>
      </c>
      <c r="E170" s="37">
        <v>6659</v>
      </c>
      <c r="F170" s="39">
        <v>3000</v>
      </c>
      <c r="G170" s="37">
        <v>95</v>
      </c>
      <c r="H170" s="36" t="s">
        <v>132</v>
      </c>
      <c r="I170" s="36" t="s">
        <v>133</v>
      </c>
      <c r="J170" s="1"/>
    </row>
    <row r="171" spans="1:10" outlineLevel="1" x14ac:dyDescent="0.25">
      <c r="A171" s="36"/>
      <c r="B171" s="36"/>
      <c r="C171" s="38"/>
      <c r="D171" s="7"/>
      <c r="E171" s="47" t="s">
        <v>280</v>
      </c>
      <c r="F171" s="39">
        <f>SUBTOTAL(9,F166:F170)</f>
        <v>111000</v>
      </c>
      <c r="G171" s="37"/>
      <c r="H171" s="36"/>
      <c r="I171" s="36"/>
      <c r="J171" s="1"/>
    </row>
    <row r="172" spans="1:10" outlineLevel="2" x14ac:dyDescent="0.25">
      <c r="A172" s="36" t="s">
        <v>125</v>
      </c>
      <c r="B172" s="36" t="s">
        <v>5</v>
      </c>
      <c r="C172" s="38">
        <v>2140</v>
      </c>
      <c r="D172" s="37" t="s">
        <v>13</v>
      </c>
      <c r="E172" s="37">
        <v>7221</v>
      </c>
      <c r="F172" s="39">
        <v>19000</v>
      </c>
      <c r="G172" s="37">
        <v>129</v>
      </c>
      <c r="H172" s="36" t="s">
        <v>126</v>
      </c>
      <c r="I172" s="36" t="s">
        <v>127</v>
      </c>
      <c r="J172" s="1"/>
    </row>
    <row r="173" spans="1:10" outlineLevel="1" x14ac:dyDescent="0.25">
      <c r="A173" s="36"/>
      <c r="B173" s="36"/>
      <c r="C173" s="38"/>
      <c r="D173" s="37"/>
      <c r="E173" s="47" t="s">
        <v>281</v>
      </c>
      <c r="F173" s="39">
        <f>SUBTOTAL(9,F172:F172)</f>
        <v>19000</v>
      </c>
      <c r="G173" s="37"/>
      <c r="H173" s="36"/>
      <c r="I173" s="36"/>
      <c r="J173" s="1"/>
    </row>
    <row r="174" spans="1:10" outlineLevel="2" x14ac:dyDescent="0.25">
      <c r="A174" s="36" t="s">
        <v>125</v>
      </c>
      <c r="B174" s="36" t="s">
        <v>5</v>
      </c>
      <c r="C174" s="38">
        <v>2220</v>
      </c>
      <c r="D174" s="37" t="s">
        <v>6</v>
      </c>
      <c r="E174" s="37">
        <v>7513</v>
      </c>
      <c r="F174" s="39">
        <v>3000</v>
      </c>
      <c r="G174" s="37">
        <v>11</v>
      </c>
      <c r="H174" s="36" t="s">
        <v>136</v>
      </c>
      <c r="I174" s="36" t="s">
        <v>137</v>
      </c>
      <c r="J174" s="1"/>
    </row>
    <row r="175" spans="1:10" outlineLevel="1" x14ac:dyDescent="0.25">
      <c r="A175" s="36"/>
      <c r="B175" s="36"/>
      <c r="C175" s="38"/>
      <c r="D175" s="37"/>
      <c r="E175" s="47" t="s">
        <v>282</v>
      </c>
      <c r="F175" s="39">
        <f>SUBTOTAL(9,F174:F174)</f>
        <v>3000</v>
      </c>
      <c r="G175" s="37"/>
      <c r="H175" s="36"/>
      <c r="I175" s="36"/>
      <c r="J175" s="1"/>
    </row>
    <row r="176" spans="1:10" outlineLevel="2" x14ac:dyDescent="0.25">
      <c r="A176" s="36" t="s">
        <v>138</v>
      </c>
      <c r="B176" s="17" t="s">
        <v>160</v>
      </c>
      <c r="C176" s="31" t="s">
        <v>172</v>
      </c>
      <c r="D176" s="31" t="s">
        <v>29</v>
      </c>
      <c r="E176" s="31">
        <v>6648</v>
      </c>
      <c r="F176" s="35">
        <v>15000</v>
      </c>
      <c r="G176" s="33">
        <v>64</v>
      </c>
      <c r="H176" s="17" t="s">
        <v>171</v>
      </c>
      <c r="I176" s="17" t="s">
        <v>173</v>
      </c>
    </row>
    <row r="177" spans="1:10" outlineLevel="2" x14ac:dyDescent="0.25">
      <c r="A177" s="36" t="s">
        <v>138</v>
      </c>
      <c r="B177" s="17" t="s">
        <v>160</v>
      </c>
      <c r="C177" s="31" t="s">
        <v>172</v>
      </c>
      <c r="D177" s="31" t="s">
        <v>29</v>
      </c>
      <c r="E177" s="31">
        <v>6648</v>
      </c>
      <c r="F177" s="35">
        <v>30000</v>
      </c>
      <c r="G177" s="33">
        <v>66</v>
      </c>
      <c r="H177" s="17" t="s">
        <v>171</v>
      </c>
      <c r="I177" s="17" t="s">
        <v>174</v>
      </c>
    </row>
    <row r="178" spans="1:10" outlineLevel="2" x14ac:dyDescent="0.25">
      <c r="A178" s="36" t="s">
        <v>138</v>
      </c>
      <c r="B178" s="36" t="s">
        <v>5</v>
      </c>
      <c r="C178" s="38">
        <v>2110</v>
      </c>
      <c r="D178" s="37" t="s">
        <v>29</v>
      </c>
      <c r="E178" s="37">
        <v>6648</v>
      </c>
      <c r="F178" s="39">
        <v>14000</v>
      </c>
      <c r="G178" s="37">
        <v>8</v>
      </c>
      <c r="H178" s="36" t="s">
        <v>143</v>
      </c>
      <c r="I178" s="36" t="s">
        <v>144</v>
      </c>
      <c r="J178" s="1"/>
    </row>
    <row r="179" spans="1:10" outlineLevel="2" x14ac:dyDescent="0.25">
      <c r="A179" s="36" t="s">
        <v>138</v>
      </c>
      <c r="B179" s="36" t="s">
        <v>5</v>
      </c>
      <c r="C179" s="38">
        <v>2110</v>
      </c>
      <c r="D179" s="37" t="s">
        <v>29</v>
      </c>
      <c r="E179" s="37">
        <v>6648</v>
      </c>
      <c r="F179" s="39">
        <v>12577.14</v>
      </c>
      <c r="G179" s="37">
        <v>60</v>
      </c>
      <c r="H179" s="36" t="s">
        <v>7</v>
      </c>
      <c r="I179" s="36" t="s">
        <v>145</v>
      </c>
      <c r="J179" s="5"/>
    </row>
    <row r="180" spans="1:10" outlineLevel="1" x14ac:dyDescent="0.25">
      <c r="A180" s="17"/>
      <c r="B180" s="17"/>
      <c r="C180" s="31"/>
      <c r="D180" s="31"/>
      <c r="E180" s="33" t="s">
        <v>239</v>
      </c>
      <c r="F180" s="35">
        <f>SUBTOTAL(9,F176:F179)</f>
        <v>71577.14</v>
      </c>
      <c r="G180" s="33"/>
      <c r="H180" s="17"/>
      <c r="I180" s="17"/>
    </row>
    <row r="181" spans="1:10" outlineLevel="2" x14ac:dyDescent="0.25">
      <c r="A181" s="36" t="s">
        <v>138</v>
      </c>
      <c r="B181" s="17" t="s">
        <v>153</v>
      </c>
      <c r="C181" s="31">
        <v>2114</v>
      </c>
      <c r="D181" s="31" t="s">
        <v>29</v>
      </c>
      <c r="E181" s="31">
        <v>6651</v>
      </c>
      <c r="F181" s="35">
        <v>37577.14</v>
      </c>
      <c r="G181" s="33">
        <v>33</v>
      </c>
      <c r="H181" s="17" t="s">
        <v>171</v>
      </c>
      <c r="I181" s="17" t="s">
        <v>175</v>
      </c>
    </row>
    <row r="182" spans="1:10" outlineLevel="2" x14ac:dyDescent="0.25">
      <c r="A182" s="36" t="s">
        <v>138</v>
      </c>
      <c r="B182" s="17" t="s">
        <v>158</v>
      </c>
      <c r="C182" s="31">
        <v>2114</v>
      </c>
      <c r="D182" s="31" t="s">
        <v>29</v>
      </c>
      <c r="E182" s="31">
        <v>6651</v>
      </c>
      <c r="F182" s="35">
        <v>5877.14</v>
      </c>
      <c r="G182" s="33">
        <v>59</v>
      </c>
      <c r="H182" s="17" t="s">
        <v>171</v>
      </c>
      <c r="I182" s="17" t="s">
        <v>176</v>
      </c>
    </row>
    <row r="183" spans="1:10" outlineLevel="2" x14ac:dyDescent="0.25">
      <c r="A183" s="36" t="s">
        <v>138</v>
      </c>
      <c r="B183" s="36" t="s">
        <v>5</v>
      </c>
      <c r="C183" s="38">
        <v>2114</v>
      </c>
      <c r="D183" s="37" t="s">
        <v>29</v>
      </c>
      <c r="E183" s="37">
        <v>6651</v>
      </c>
      <c r="F183" s="39">
        <v>10000</v>
      </c>
      <c r="G183" s="37">
        <v>132</v>
      </c>
      <c r="H183" s="36" t="s">
        <v>7</v>
      </c>
      <c r="I183" s="36" t="s">
        <v>146</v>
      </c>
      <c r="J183" s="2"/>
    </row>
    <row r="184" spans="1:10" outlineLevel="1" x14ac:dyDescent="0.25">
      <c r="A184" s="17"/>
      <c r="B184" s="17"/>
      <c r="C184" s="31"/>
      <c r="D184" s="31"/>
      <c r="E184" s="33" t="s">
        <v>240</v>
      </c>
      <c r="F184" s="35">
        <f>SUBTOTAL(9,F181:F183)</f>
        <v>53454.28</v>
      </c>
      <c r="G184" s="33"/>
      <c r="H184" s="17"/>
      <c r="I184" s="17"/>
    </row>
    <row r="185" spans="1:10" outlineLevel="2" x14ac:dyDescent="0.25">
      <c r="A185" s="36" t="s">
        <v>138</v>
      </c>
      <c r="B185" s="36" t="s">
        <v>5</v>
      </c>
      <c r="C185" s="38">
        <v>2105</v>
      </c>
      <c r="D185" s="37" t="s">
        <v>29</v>
      </c>
      <c r="E185" s="37">
        <v>6647</v>
      </c>
      <c r="F185" s="39">
        <v>5000</v>
      </c>
      <c r="G185" s="37">
        <v>13</v>
      </c>
      <c r="H185" s="36" t="s">
        <v>139</v>
      </c>
      <c r="I185" s="36" t="s">
        <v>140</v>
      </c>
      <c r="J185" s="1"/>
    </row>
    <row r="186" spans="1:10" outlineLevel="2" x14ac:dyDescent="0.25">
      <c r="A186" s="36" t="s">
        <v>138</v>
      </c>
      <c r="B186" s="36" t="s">
        <v>17</v>
      </c>
      <c r="C186" s="38">
        <v>2105</v>
      </c>
      <c r="D186" s="37" t="s">
        <v>29</v>
      </c>
      <c r="E186" s="37">
        <v>6647</v>
      </c>
      <c r="F186" s="39">
        <v>3000</v>
      </c>
      <c r="G186" s="37">
        <v>76</v>
      </c>
      <c r="H186" s="36" t="s">
        <v>141</v>
      </c>
      <c r="I186" s="36" t="s">
        <v>142</v>
      </c>
      <c r="J186" s="1"/>
    </row>
    <row r="187" spans="1:10" outlineLevel="1" x14ac:dyDescent="0.25">
      <c r="A187" s="36"/>
      <c r="B187" s="36"/>
      <c r="C187" s="38"/>
      <c r="D187" s="37"/>
      <c r="E187" s="47" t="s">
        <v>283</v>
      </c>
      <c r="F187" s="39">
        <f>SUBTOTAL(9,F185:F186)</f>
        <v>8000</v>
      </c>
      <c r="G187" s="37"/>
      <c r="H187" s="36"/>
      <c r="I187" s="36"/>
      <c r="J187" s="1"/>
    </row>
    <row r="188" spans="1:10" x14ac:dyDescent="0.25">
      <c r="A188" s="2"/>
      <c r="B188" s="2"/>
      <c r="C188" s="4"/>
      <c r="D188" s="3"/>
      <c r="E188" s="48" t="s">
        <v>284</v>
      </c>
      <c r="F188" s="22">
        <f>SUBTOTAL(9,F5:F187)</f>
        <v>1414348.2599999998</v>
      </c>
      <c r="G188" s="3"/>
      <c r="H188" s="2"/>
      <c r="I188" s="2"/>
      <c r="J188" s="2"/>
    </row>
    <row r="189" spans="1:10" x14ac:dyDescent="0.25">
      <c r="A189" s="16"/>
      <c r="B189" s="16"/>
      <c r="C189" s="20"/>
      <c r="D189" s="28"/>
      <c r="E189" s="28"/>
      <c r="F189" s="28"/>
      <c r="G189" s="24"/>
      <c r="H189" s="18"/>
      <c r="I189" s="20"/>
      <c r="J189" s="1"/>
    </row>
    <row r="190" spans="1:10" x14ac:dyDescent="0.25">
      <c r="A190" s="15"/>
      <c r="B190" s="15"/>
      <c r="C190" s="19"/>
      <c r="D190" s="27"/>
      <c r="E190" s="27"/>
      <c r="F190" s="27"/>
      <c r="G190" s="23"/>
      <c r="H190" s="15"/>
      <c r="I190" s="19"/>
      <c r="J190" s="2"/>
    </row>
  </sheetData>
  <sortState ref="A5:J139">
    <sortCondition ref="A5:A139"/>
    <sortCondition ref="E5:E139"/>
    <sortCondition ref="G5:G139"/>
  </sortState>
  <pageMargins left="0.31496062992125984" right="0.31496062992125984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topLeftCell="A136" workbookViewId="0">
      <selection activeCell="A113" sqref="A1:XFD1048576"/>
    </sheetView>
  </sheetViews>
  <sheetFormatPr defaultRowHeight="15" outlineLevelRow="2" x14ac:dyDescent="0.25"/>
  <cols>
    <col min="2" max="2" width="6.42578125" customWidth="1"/>
    <col min="3" max="3" width="7" style="29" customWidth="1"/>
    <col min="4" max="4" width="9.28515625" style="29" bestFit="1" customWidth="1"/>
    <col min="5" max="5" width="7.28515625" style="29" customWidth="1"/>
    <col min="6" max="6" width="10.7109375" style="29" customWidth="1"/>
    <col min="7" max="7" width="8.5703125" style="25" customWidth="1"/>
    <col min="8" max="8" width="33.85546875" customWidth="1"/>
    <col min="9" max="9" width="39.140625" customWidth="1"/>
  </cols>
  <sheetData>
    <row r="1" spans="1:9" x14ac:dyDescent="0.25">
      <c r="A1" s="11"/>
      <c r="B1" s="12" t="s">
        <v>147</v>
      </c>
      <c r="C1" s="30"/>
      <c r="D1" s="26"/>
      <c r="E1" s="26"/>
      <c r="F1" s="26"/>
      <c r="G1" s="21"/>
      <c r="H1" s="13"/>
      <c r="I1" s="11"/>
    </row>
    <row r="2" spans="1:9" x14ac:dyDescent="0.25">
      <c r="A2" s="11"/>
      <c r="B2" s="14"/>
      <c r="C2" s="30"/>
      <c r="D2" s="26"/>
      <c r="E2" s="26"/>
      <c r="F2" s="26"/>
      <c r="G2" s="21"/>
      <c r="H2" s="13"/>
      <c r="I2" s="11"/>
    </row>
    <row r="3" spans="1:9" x14ac:dyDescent="0.25">
      <c r="A3" s="11"/>
      <c r="B3" s="14"/>
      <c r="C3" s="30"/>
      <c r="D3" s="26"/>
      <c r="E3" s="26"/>
      <c r="F3" s="26"/>
      <c r="G3" s="21"/>
      <c r="H3" s="13"/>
      <c r="I3" s="11"/>
    </row>
    <row r="4" spans="1:9" x14ac:dyDescent="0.25">
      <c r="A4" s="32" t="s">
        <v>0</v>
      </c>
      <c r="B4" s="32" t="s">
        <v>1</v>
      </c>
      <c r="C4" s="33" t="s">
        <v>149</v>
      </c>
      <c r="D4" s="33" t="s">
        <v>150</v>
      </c>
      <c r="E4" s="33" t="s">
        <v>2</v>
      </c>
      <c r="F4" s="34" t="s">
        <v>3</v>
      </c>
      <c r="G4" s="33" t="s">
        <v>148</v>
      </c>
      <c r="H4" s="32" t="s">
        <v>152</v>
      </c>
      <c r="I4" s="32" t="s">
        <v>151</v>
      </c>
    </row>
    <row r="5" spans="1:9" outlineLevel="2" x14ac:dyDescent="0.25">
      <c r="A5" s="36" t="s">
        <v>4</v>
      </c>
      <c r="B5" s="36" t="s">
        <v>5</v>
      </c>
      <c r="C5" s="38">
        <v>2263</v>
      </c>
      <c r="D5" s="37" t="s">
        <v>18</v>
      </c>
      <c r="E5" s="37">
        <v>6667</v>
      </c>
      <c r="F5" s="39">
        <v>40000</v>
      </c>
      <c r="G5" s="37">
        <v>12</v>
      </c>
      <c r="H5" s="36" t="s">
        <v>22</v>
      </c>
      <c r="I5" s="36" t="s">
        <v>23</v>
      </c>
    </row>
    <row r="6" spans="1:9" outlineLevel="2" x14ac:dyDescent="0.25">
      <c r="A6" s="36" t="s">
        <v>4</v>
      </c>
      <c r="B6" s="36" t="s">
        <v>5</v>
      </c>
      <c r="C6" s="38">
        <v>2264</v>
      </c>
      <c r="D6" s="7" t="s">
        <v>18</v>
      </c>
      <c r="E6" s="37">
        <v>7498</v>
      </c>
      <c r="F6" s="39">
        <v>3000</v>
      </c>
      <c r="G6" s="37">
        <v>14</v>
      </c>
      <c r="H6" s="36" t="s">
        <v>26</v>
      </c>
      <c r="I6" s="36" t="s">
        <v>27</v>
      </c>
    </row>
    <row r="7" spans="1:9" outlineLevel="2" x14ac:dyDescent="0.25">
      <c r="A7" s="36" t="s">
        <v>4</v>
      </c>
      <c r="B7" s="36" t="s">
        <v>5</v>
      </c>
      <c r="C7" s="38">
        <v>1025</v>
      </c>
      <c r="D7" s="37" t="s">
        <v>6</v>
      </c>
      <c r="E7" s="37">
        <v>7499</v>
      </c>
      <c r="F7" s="39">
        <v>5000</v>
      </c>
      <c r="G7" s="37">
        <v>15</v>
      </c>
      <c r="H7" s="36" t="s">
        <v>7</v>
      </c>
      <c r="I7" s="36" t="s">
        <v>8</v>
      </c>
    </row>
    <row r="8" spans="1:9" outlineLevel="2" x14ac:dyDescent="0.25">
      <c r="A8" s="36" t="s">
        <v>12</v>
      </c>
      <c r="B8" s="36" t="s">
        <v>5</v>
      </c>
      <c r="C8" s="38">
        <v>2200</v>
      </c>
      <c r="D8" s="37" t="s">
        <v>6</v>
      </c>
      <c r="E8" s="37">
        <v>7502</v>
      </c>
      <c r="F8" s="39">
        <v>8000</v>
      </c>
      <c r="G8" s="37">
        <v>61</v>
      </c>
      <c r="H8" s="36" t="s">
        <v>7</v>
      </c>
      <c r="I8" s="36" t="s">
        <v>21</v>
      </c>
    </row>
    <row r="9" spans="1:9" outlineLevel="2" x14ac:dyDescent="0.25">
      <c r="A9" s="36" t="s">
        <v>12</v>
      </c>
      <c r="B9" s="36" t="s">
        <v>5</v>
      </c>
      <c r="C9" s="38">
        <v>2183</v>
      </c>
      <c r="D9" s="37" t="s">
        <v>13</v>
      </c>
      <c r="E9" s="37">
        <v>6669</v>
      </c>
      <c r="F9" s="39">
        <v>23000</v>
      </c>
      <c r="G9" s="37">
        <v>63</v>
      </c>
      <c r="H9" s="36" t="s">
        <v>7</v>
      </c>
      <c r="I9" s="36" t="s">
        <v>14</v>
      </c>
    </row>
    <row r="10" spans="1:9" outlineLevel="2" x14ac:dyDescent="0.25">
      <c r="A10" s="36" t="s">
        <v>12</v>
      </c>
      <c r="B10" s="36" t="s">
        <v>17</v>
      </c>
      <c r="C10" s="38">
        <v>2191</v>
      </c>
      <c r="D10" s="7" t="s">
        <v>18</v>
      </c>
      <c r="E10" s="37">
        <v>7501</v>
      </c>
      <c r="F10" s="39">
        <v>10000</v>
      </c>
      <c r="G10" s="37">
        <v>83</v>
      </c>
      <c r="H10" s="36" t="s">
        <v>24</v>
      </c>
      <c r="I10" s="36" t="s">
        <v>25</v>
      </c>
    </row>
    <row r="11" spans="1:9" outlineLevel="2" x14ac:dyDescent="0.25">
      <c r="A11" s="36" t="s">
        <v>4</v>
      </c>
      <c r="B11" s="36" t="s">
        <v>17</v>
      </c>
      <c r="C11" s="38">
        <v>2183</v>
      </c>
      <c r="D11" s="7" t="s">
        <v>18</v>
      </c>
      <c r="E11" s="37">
        <v>6668</v>
      </c>
      <c r="F11" s="39">
        <v>10000</v>
      </c>
      <c r="G11" s="37">
        <v>94</v>
      </c>
      <c r="H11" s="36" t="s">
        <v>19</v>
      </c>
      <c r="I11" s="36" t="s">
        <v>20</v>
      </c>
    </row>
    <row r="12" spans="1:9" outlineLevel="2" x14ac:dyDescent="0.25">
      <c r="A12" s="40" t="s">
        <v>12</v>
      </c>
      <c r="B12" s="40" t="s">
        <v>17</v>
      </c>
      <c r="C12" s="42">
        <v>2185</v>
      </c>
      <c r="D12" s="42" t="s">
        <v>18</v>
      </c>
      <c r="E12" s="42">
        <v>7475</v>
      </c>
      <c r="F12" s="43">
        <v>30000</v>
      </c>
      <c r="G12" s="41">
        <v>120</v>
      </c>
      <c r="H12" s="40" t="s">
        <v>12</v>
      </c>
      <c r="I12" s="40" t="s">
        <v>178</v>
      </c>
    </row>
    <row r="13" spans="1:9" outlineLevel="2" x14ac:dyDescent="0.25">
      <c r="A13" s="17" t="s">
        <v>12</v>
      </c>
      <c r="B13" s="17" t="s">
        <v>17</v>
      </c>
      <c r="C13" s="31">
        <v>2183</v>
      </c>
      <c r="D13" s="31" t="s">
        <v>13</v>
      </c>
      <c r="E13" s="31">
        <v>6669</v>
      </c>
      <c r="F13" s="35">
        <v>30000</v>
      </c>
      <c r="G13" s="33">
        <v>121</v>
      </c>
      <c r="H13" s="17" t="s">
        <v>12</v>
      </c>
      <c r="I13" s="17" t="s">
        <v>177</v>
      </c>
    </row>
    <row r="14" spans="1:9" outlineLevel="2" x14ac:dyDescent="0.25">
      <c r="A14" s="36" t="s">
        <v>4</v>
      </c>
      <c r="B14" s="36" t="s">
        <v>5</v>
      </c>
      <c r="C14" s="38">
        <v>2031</v>
      </c>
      <c r="D14" s="37" t="s">
        <v>9</v>
      </c>
      <c r="E14" s="37">
        <v>7500</v>
      </c>
      <c r="F14" s="39">
        <v>10000</v>
      </c>
      <c r="G14" s="37">
        <v>124</v>
      </c>
      <c r="H14" s="36" t="s">
        <v>10</v>
      </c>
      <c r="I14" s="36" t="s">
        <v>11</v>
      </c>
    </row>
    <row r="15" spans="1:9" outlineLevel="2" x14ac:dyDescent="0.25">
      <c r="A15" s="36" t="s">
        <v>4</v>
      </c>
      <c r="B15" s="36" t="s">
        <v>5</v>
      </c>
      <c r="C15" s="38">
        <v>2183</v>
      </c>
      <c r="D15" s="37" t="s">
        <v>13</v>
      </c>
      <c r="E15" s="37">
        <v>6669</v>
      </c>
      <c r="F15" s="39">
        <v>10000</v>
      </c>
      <c r="G15" s="37">
        <v>126</v>
      </c>
      <c r="H15" s="36" t="s">
        <v>15</v>
      </c>
      <c r="I15" s="36" t="s">
        <v>16</v>
      </c>
    </row>
    <row r="16" spans="1:9" outlineLevel="1" x14ac:dyDescent="0.25">
      <c r="A16" s="49" t="s">
        <v>285</v>
      </c>
      <c r="B16" s="36"/>
      <c r="C16" s="38"/>
      <c r="D16" s="37"/>
      <c r="E16" s="37"/>
      <c r="F16" s="39">
        <f>SUBTOTAL(9,F5:F15)</f>
        <v>179000</v>
      </c>
      <c r="G16" s="37"/>
      <c r="H16" s="36"/>
      <c r="I16" s="36"/>
    </row>
    <row r="17" spans="1:9" outlineLevel="2" x14ac:dyDescent="0.25">
      <c r="A17" s="36" t="s">
        <v>28</v>
      </c>
      <c r="B17" s="36" t="s">
        <v>5</v>
      </c>
      <c r="C17" s="7" t="s">
        <v>32</v>
      </c>
      <c r="D17" s="7" t="s">
        <v>36</v>
      </c>
      <c r="E17" s="37">
        <v>7503</v>
      </c>
      <c r="F17" s="39">
        <v>13500</v>
      </c>
      <c r="G17" s="37">
        <v>2</v>
      </c>
      <c r="H17" s="36" t="s">
        <v>37</v>
      </c>
      <c r="I17" s="36" t="s">
        <v>38</v>
      </c>
    </row>
    <row r="18" spans="1:9" outlineLevel="2" x14ac:dyDescent="0.25">
      <c r="A18" s="36" t="s">
        <v>28</v>
      </c>
      <c r="B18" s="36" t="s">
        <v>5</v>
      </c>
      <c r="C18" s="37" t="s">
        <v>39</v>
      </c>
      <c r="D18" s="37" t="s">
        <v>33</v>
      </c>
      <c r="E18" s="37">
        <v>6643</v>
      </c>
      <c r="F18" s="39">
        <v>3000</v>
      </c>
      <c r="G18" s="37">
        <v>16</v>
      </c>
      <c r="H18" s="36" t="s">
        <v>43</v>
      </c>
      <c r="I18" s="36" t="s">
        <v>44</v>
      </c>
    </row>
    <row r="19" spans="1:9" outlineLevel="2" x14ac:dyDescent="0.25">
      <c r="A19" s="17" t="s">
        <v>28</v>
      </c>
      <c r="B19" s="17" t="s">
        <v>158</v>
      </c>
      <c r="C19" s="31" t="s">
        <v>200</v>
      </c>
      <c r="D19" s="31" t="s">
        <v>33</v>
      </c>
      <c r="E19" s="31">
        <v>7470</v>
      </c>
      <c r="F19" s="35">
        <v>5000</v>
      </c>
      <c r="G19" s="33">
        <v>43</v>
      </c>
      <c r="H19" s="17" t="s">
        <v>37</v>
      </c>
      <c r="I19" s="17" t="s">
        <v>190</v>
      </c>
    </row>
    <row r="20" spans="1:9" outlineLevel="2" x14ac:dyDescent="0.25">
      <c r="A20" s="17" t="s">
        <v>28</v>
      </c>
      <c r="B20" s="17" t="s">
        <v>158</v>
      </c>
      <c r="C20" s="31" t="s">
        <v>200</v>
      </c>
      <c r="D20" s="31" t="s">
        <v>184</v>
      </c>
      <c r="E20" s="31">
        <v>6645</v>
      </c>
      <c r="F20" s="35">
        <v>4000</v>
      </c>
      <c r="G20" s="33">
        <v>46</v>
      </c>
      <c r="H20" s="17" t="s">
        <v>34</v>
      </c>
      <c r="I20" s="17" t="s">
        <v>201</v>
      </c>
    </row>
    <row r="21" spans="1:9" outlineLevel="2" x14ac:dyDescent="0.25">
      <c r="A21" s="17" t="s">
        <v>28</v>
      </c>
      <c r="B21" s="17" t="s">
        <v>158</v>
      </c>
      <c r="C21" s="31" t="s">
        <v>189</v>
      </c>
      <c r="D21" s="31" t="s">
        <v>33</v>
      </c>
      <c r="E21" s="31">
        <v>6643</v>
      </c>
      <c r="F21" s="35">
        <v>3000</v>
      </c>
      <c r="G21" s="33">
        <v>48</v>
      </c>
      <c r="H21" s="17" t="s">
        <v>43</v>
      </c>
      <c r="I21" s="17" t="s">
        <v>190</v>
      </c>
    </row>
    <row r="22" spans="1:9" outlineLevel="2" x14ac:dyDescent="0.25">
      <c r="A22" s="17" t="s">
        <v>28</v>
      </c>
      <c r="B22" s="17" t="s">
        <v>158</v>
      </c>
      <c r="C22" s="31" t="s">
        <v>189</v>
      </c>
      <c r="D22" s="31" t="s">
        <v>33</v>
      </c>
      <c r="E22" s="31">
        <v>6643</v>
      </c>
      <c r="F22" s="35">
        <v>5000</v>
      </c>
      <c r="G22" s="33">
        <v>49</v>
      </c>
      <c r="H22" s="17" t="s">
        <v>191</v>
      </c>
      <c r="I22" s="17" t="s">
        <v>178</v>
      </c>
    </row>
    <row r="23" spans="1:9" outlineLevel="2" x14ac:dyDescent="0.25">
      <c r="A23" s="17" t="s">
        <v>28</v>
      </c>
      <c r="B23" s="17" t="s">
        <v>158</v>
      </c>
      <c r="C23" s="31" t="s">
        <v>189</v>
      </c>
      <c r="D23" s="31" t="s">
        <v>33</v>
      </c>
      <c r="E23" s="31">
        <v>6643</v>
      </c>
      <c r="F23" s="35">
        <v>5000</v>
      </c>
      <c r="G23" s="33">
        <v>50</v>
      </c>
      <c r="H23" s="17" t="s">
        <v>48</v>
      </c>
      <c r="I23" s="17" t="s">
        <v>178</v>
      </c>
    </row>
    <row r="24" spans="1:9" outlineLevel="2" x14ac:dyDescent="0.25">
      <c r="A24" s="17" t="s">
        <v>28</v>
      </c>
      <c r="B24" s="17" t="s">
        <v>158</v>
      </c>
      <c r="C24" s="31" t="s">
        <v>203</v>
      </c>
      <c r="D24" s="31" t="s">
        <v>33</v>
      </c>
      <c r="E24" s="31">
        <v>7471</v>
      </c>
      <c r="F24" s="35">
        <v>5000</v>
      </c>
      <c r="G24" s="33">
        <v>51</v>
      </c>
      <c r="H24" s="17" t="s">
        <v>194</v>
      </c>
      <c r="I24" s="17" t="s">
        <v>197</v>
      </c>
    </row>
    <row r="25" spans="1:9" outlineLevel="2" x14ac:dyDescent="0.25">
      <c r="A25" s="17" t="s">
        <v>28</v>
      </c>
      <c r="B25" s="17" t="s">
        <v>158</v>
      </c>
      <c r="C25" s="31" t="s">
        <v>189</v>
      </c>
      <c r="D25" s="31" t="s">
        <v>33</v>
      </c>
      <c r="E25" s="31">
        <v>6643</v>
      </c>
      <c r="F25" s="35">
        <v>10000</v>
      </c>
      <c r="G25" s="33">
        <v>57</v>
      </c>
      <c r="H25" s="17" t="s">
        <v>192</v>
      </c>
      <c r="I25" s="17" t="s">
        <v>178</v>
      </c>
    </row>
    <row r="26" spans="1:9" outlineLevel="2" x14ac:dyDescent="0.25">
      <c r="A26" s="17" t="s">
        <v>28</v>
      </c>
      <c r="B26" s="17" t="s">
        <v>158</v>
      </c>
      <c r="C26" s="31" t="s">
        <v>203</v>
      </c>
      <c r="D26" s="31" t="s">
        <v>33</v>
      </c>
      <c r="E26" s="31">
        <v>7471</v>
      </c>
      <c r="F26" s="35">
        <v>10100</v>
      </c>
      <c r="G26" s="33">
        <v>58</v>
      </c>
      <c r="H26" s="17" t="s">
        <v>204</v>
      </c>
      <c r="I26" s="17" t="s">
        <v>235</v>
      </c>
    </row>
    <row r="27" spans="1:9" outlineLevel="2" x14ac:dyDescent="0.25">
      <c r="A27" s="17" t="s">
        <v>28</v>
      </c>
      <c r="B27" s="17" t="s">
        <v>160</v>
      </c>
      <c r="C27" s="31" t="s">
        <v>189</v>
      </c>
      <c r="D27" s="31" t="s">
        <v>33</v>
      </c>
      <c r="E27" s="31">
        <v>6643</v>
      </c>
      <c r="F27" s="35">
        <v>10000</v>
      </c>
      <c r="G27" s="33">
        <v>72</v>
      </c>
      <c r="H27" s="17" t="s">
        <v>194</v>
      </c>
      <c r="I27" s="17" t="s">
        <v>193</v>
      </c>
    </row>
    <row r="28" spans="1:9" outlineLevel="2" x14ac:dyDescent="0.25">
      <c r="A28" s="36" t="s">
        <v>28</v>
      </c>
      <c r="B28" s="36" t="s">
        <v>17</v>
      </c>
      <c r="C28" s="37" t="s">
        <v>39</v>
      </c>
      <c r="D28" s="37" t="s">
        <v>33</v>
      </c>
      <c r="E28" s="37">
        <v>6643</v>
      </c>
      <c r="F28" s="39">
        <v>5000</v>
      </c>
      <c r="G28" s="37">
        <v>80</v>
      </c>
      <c r="H28" s="36" t="s">
        <v>45</v>
      </c>
      <c r="I28" s="36" t="s">
        <v>46</v>
      </c>
    </row>
    <row r="29" spans="1:9" outlineLevel="2" x14ac:dyDescent="0.25">
      <c r="A29" s="44" t="s">
        <v>28</v>
      </c>
      <c r="B29" s="36" t="s">
        <v>17</v>
      </c>
      <c r="C29" s="37" t="s">
        <v>39</v>
      </c>
      <c r="D29" s="37" t="s">
        <v>40</v>
      </c>
      <c r="E29" s="37">
        <v>6643</v>
      </c>
      <c r="F29" s="39">
        <v>5000</v>
      </c>
      <c r="G29" s="37">
        <v>85</v>
      </c>
      <c r="H29" s="36" t="s">
        <v>41</v>
      </c>
      <c r="I29" s="36" t="s">
        <v>42</v>
      </c>
    </row>
    <row r="30" spans="1:9" outlineLevel="2" x14ac:dyDescent="0.25">
      <c r="A30" s="36" t="s">
        <v>28</v>
      </c>
      <c r="B30" s="36" t="s">
        <v>17</v>
      </c>
      <c r="C30" s="37" t="s">
        <v>39</v>
      </c>
      <c r="D30" s="37" t="s">
        <v>33</v>
      </c>
      <c r="E30" s="37">
        <v>6643</v>
      </c>
      <c r="F30" s="39">
        <v>4000</v>
      </c>
      <c r="G30" s="37">
        <v>87</v>
      </c>
      <c r="H30" s="36" t="s">
        <v>43</v>
      </c>
      <c r="I30" s="36" t="s">
        <v>47</v>
      </c>
    </row>
    <row r="31" spans="1:9" outlineLevel="2" x14ac:dyDescent="0.25">
      <c r="A31" s="36" t="s">
        <v>28</v>
      </c>
      <c r="B31" s="36" t="s">
        <v>17</v>
      </c>
      <c r="C31" s="37" t="s">
        <v>39</v>
      </c>
      <c r="D31" s="37" t="s">
        <v>33</v>
      </c>
      <c r="E31" s="37">
        <v>6643</v>
      </c>
      <c r="F31" s="39">
        <v>5000</v>
      </c>
      <c r="G31" s="37">
        <v>88</v>
      </c>
      <c r="H31" s="36" t="s">
        <v>48</v>
      </c>
      <c r="I31" s="36" t="s">
        <v>42</v>
      </c>
    </row>
    <row r="32" spans="1:9" outlineLevel="2" x14ac:dyDescent="0.25">
      <c r="A32" s="36" t="s">
        <v>28</v>
      </c>
      <c r="B32" s="36" t="s">
        <v>17</v>
      </c>
      <c r="C32" s="37" t="s">
        <v>39</v>
      </c>
      <c r="D32" s="37" t="s">
        <v>33</v>
      </c>
      <c r="E32" s="37">
        <v>6643</v>
      </c>
      <c r="F32" s="39">
        <v>5000</v>
      </c>
      <c r="G32" s="37">
        <v>89</v>
      </c>
      <c r="H32" s="36" t="s">
        <v>49</v>
      </c>
      <c r="I32" s="36" t="s">
        <v>42</v>
      </c>
    </row>
    <row r="33" spans="1:9" outlineLevel="2" x14ac:dyDescent="0.25">
      <c r="A33" s="36" t="s">
        <v>28</v>
      </c>
      <c r="B33" s="36" t="s">
        <v>17</v>
      </c>
      <c r="C33" s="37" t="s">
        <v>32</v>
      </c>
      <c r="D33" s="37" t="s">
        <v>33</v>
      </c>
      <c r="E33" s="37">
        <v>7470</v>
      </c>
      <c r="F33" s="39">
        <v>3000</v>
      </c>
      <c r="G33" s="37">
        <v>90</v>
      </c>
      <c r="H33" s="36" t="s">
        <v>34</v>
      </c>
      <c r="I33" s="36" t="s">
        <v>35</v>
      </c>
    </row>
    <row r="34" spans="1:9" outlineLevel="2" x14ac:dyDescent="0.25">
      <c r="A34" s="36" t="s">
        <v>28</v>
      </c>
      <c r="B34" s="36" t="s">
        <v>17</v>
      </c>
      <c r="C34" s="37" t="s">
        <v>39</v>
      </c>
      <c r="D34" s="37" t="s">
        <v>33</v>
      </c>
      <c r="E34" s="37">
        <v>6643</v>
      </c>
      <c r="F34" s="39">
        <v>5000</v>
      </c>
      <c r="G34" s="37">
        <v>92</v>
      </c>
      <c r="H34" s="36" t="s">
        <v>50</v>
      </c>
      <c r="I34" s="36" t="s">
        <v>51</v>
      </c>
    </row>
    <row r="35" spans="1:9" outlineLevel="2" x14ac:dyDescent="0.25">
      <c r="A35" s="17" t="s">
        <v>28</v>
      </c>
      <c r="B35" s="17" t="s">
        <v>158</v>
      </c>
      <c r="C35" s="31" t="s">
        <v>203</v>
      </c>
      <c r="D35" s="31" t="s">
        <v>33</v>
      </c>
      <c r="E35" s="31">
        <v>7471</v>
      </c>
      <c r="F35" s="35">
        <v>16000</v>
      </c>
      <c r="G35" s="33">
        <v>100</v>
      </c>
      <c r="H35" s="17" t="s">
        <v>194</v>
      </c>
      <c r="I35" s="17" t="s">
        <v>205</v>
      </c>
    </row>
    <row r="36" spans="1:9" outlineLevel="2" x14ac:dyDescent="0.25">
      <c r="A36" s="17" t="s">
        <v>28</v>
      </c>
      <c r="B36" s="17" t="s">
        <v>158</v>
      </c>
      <c r="C36" s="31" t="s">
        <v>189</v>
      </c>
      <c r="D36" s="31" t="s">
        <v>33</v>
      </c>
      <c r="E36" s="31">
        <v>6643</v>
      </c>
      <c r="F36" s="35">
        <v>16000</v>
      </c>
      <c r="G36" s="33">
        <v>101</v>
      </c>
      <c r="H36" s="17" t="s">
        <v>196</v>
      </c>
      <c r="I36" s="17" t="s">
        <v>195</v>
      </c>
    </row>
    <row r="37" spans="1:9" outlineLevel="2" x14ac:dyDescent="0.25">
      <c r="A37" s="17" t="s">
        <v>28</v>
      </c>
      <c r="B37" s="17" t="s">
        <v>158</v>
      </c>
      <c r="C37" s="31" t="s">
        <v>203</v>
      </c>
      <c r="D37" s="31" t="s">
        <v>33</v>
      </c>
      <c r="E37" s="31">
        <v>7471</v>
      </c>
      <c r="F37" s="35">
        <v>20000</v>
      </c>
      <c r="G37" s="33">
        <v>104</v>
      </c>
      <c r="H37" s="17" t="s">
        <v>204</v>
      </c>
      <c r="I37" s="17" t="s">
        <v>206</v>
      </c>
    </row>
    <row r="38" spans="1:9" outlineLevel="2" x14ac:dyDescent="0.25">
      <c r="A38" s="17" t="s">
        <v>28</v>
      </c>
      <c r="B38" s="17" t="s">
        <v>158</v>
      </c>
      <c r="C38" s="31" t="s">
        <v>203</v>
      </c>
      <c r="D38" s="31" t="s">
        <v>33</v>
      </c>
      <c r="E38" s="31">
        <v>7471</v>
      </c>
      <c r="F38" s="35">
        <v>8000</v>
      </c>
      <c r="G38" s="33">
        <v>105</v>
      </c>
      <c r="H38" s="17" t="s">
        <v>186</v>
      </c>
      <c r="I38" s="17" t="s">
        <v>207</v>
      </c>
    </row>
    <row r="39" spans="1:9" outlineLevel="2" x14ac:dyDescent="0.25">
      <c r="A39" s="17" t="s">
        <v>28</v>
      </c>
      <c r="B39" s="17" t="s">
        <v>158</v>
      </c>
      <c r="C39" s="31" t="s">
        <v>189</v>
      </c>
      <c r="D39" s="31" t="s">
        <v>33</v>
      </c>
      <c r="E39" s="31">
        <v>6643</v>
      </c>
      <c r="F39" s="35">
        <v>10000</v>
      </c>
      <c r="G39" s="33">
        <v>108</v>
      </c>
      <c r="H39" s="17" t="s">
        <v>194</v>
      </c>
      <c r="I39" s="17" t="s">
        <v>197</v>
      </c>
    </row>
    <row r="40" spans="1:9" outlineLevel="2" x14ac:dyDescent="0.25">
      <c r="A40" s="17" t="s">
        <v>28</v>
      </c>
      <c r="B40" s="17" t="s">
        <v>158</v>
      </c>
      <c r="C40" s="31" t="s">
        <v>189</v>
      </c>
      <c r="D40" s="31" t="s">
        <v>33</v>
      </c>
      <c r="E40" s="31">
        <v>6643</v>
      </c>
      <c r="F40" s="35">
        <v>10000</v>
      </c>
      <c r="G40" s="33">
        <v>109</v>
      </c>
      <c r="H40" s="17" t="s">
        <v>198</v>
      </c>
      <c r="I40" s="17" t="s">
        <v>178</v>
      </c>
    </row>
    <row r="41" spans="1:9" outlineLevel="2" x14ac:dyDescent="0.25">
      <c r="A41" s="17" t="s">
        <v>28</v>
      </c>
      <c r="B41" s="17" t="s">
        <v>158</v>
      </c>
      <c r="C41" s="31" t="s">
        <v>189</v>
      </c>
      <c r="D41" s="31" t="s">
        <v>33</v>
      </c>
      <c r="E41" s="31">
        <v>6643</v>
      </c>
      <c r="F41" s="35">
        <v>5000</v>
      </c>
      <c r="G41" s="33">
        <v>110</v>
      </c>
      <c r="H41" s="17" t="s">
        <v>199</v>
      </c>
      <c r="I41" s="17" t="s">
        <v>178</v>
      </c>
    </row>
    <row r="42" spans="1:9" outlineLevel="2" x14ac:dyDescent="0.25">
      <c r="A42" s="17" t="s">
        <v>28</v>
      </c>
      <c r="B42" s="17" t="s">
        <v>158</v>
      </c>
      <c r="C42" s="31" t="s">
        <v>203</v>
      </c>
      <c r="D42" s="31" t="s">
        <v>33</v>
      </c>
      <c r="E42" s="31">
        <v>7471</v>
      </c>
      <c r="F42" s="35">
        <v>5000</v>
      </c>
      <c r="G42" s="33">
        <v>111</v>
      </c>
      <c r="H42" s="17" t="s">
        <v>209</v>
      </c>
      <c r="I42" s="17" t="s">
        <v>208</v>
      </c>
    </row>
    <row r="43" spans="1:9" outlineLevel="2" x14ac:dyDescent="0.25">
      <c r="A43" s="17" t="s">
        <v>28</v>
      </c>
      <c r="B43" s="17" t="s">
        <v>17</v>
      </c>
      <c r="C43" s="31" t="s">
        <v>189</v>
      </c>
      <c r="D43" s="31" t="s">
        <v>33</v>
      </c>
      <c r="E43" s="31">
        <v>6643</v>
      </c>
      <c r="F43" s="35">
        <v>5000</v>
      </c>
      <c r="G43" s="33">
        <v>117</v>
      </c>
      <c r="H43" s="17" t="s">
        <v>43</v>
      </c>
      <c r="I43" s="17" t="s">
        <v>190</v>
      </c>
    </row>
    <row r="44" spans="1:9" outlineLevel="2" x14ac:dyDescent="0.25">
      <c r="A44" s="17" t="s">
        <v>28</v>
      </c>
      <c r="B44" s="17" t="s">
        <v>17</v>
      </c>
      <c r="C44" s="31" t="s">
        <v>200</v>
      </c>
      <c r="D44" s="31" t="s">
        <v>184</v>
      </c>
      <c r="E44" s="31">
        <v>6645</v>
      </c>
      <c r="F44" s="35">
        <v>45577</v>
      </c>
      <c r="G44" s="33">
        <v>119</v>
      </c>
      <c r="H44" s="17" t="s">
        <v>34</v>
      </c>
      <c r="I44" s="17" t="s">
        <v>202</v>
      </c>
    </row>
    <row r="45" spans="1:9" outlineLevel="2" x14ac:dyDescent="0.25">
      <c r="A45" s="36" t="s">
        <v>28</v>
      </c>
      <c r="B45" s="36" t="s">
        <v>5</v>
      </c>
      <c r="C45" s="37" t="s">
        <v>39</v>
      </c>
      <c r="D45" s="37" t="s">
        <v>52</v>
      </c>
      <c r="E45" s="37">
        <v>6642</v>
      </c>
      <c r="F45" s="39">
        <v>1577.14</v>
      </c>
      <c r="G45" s="37">
        <v>123</v>
      </c>
      <c r="H45" s="36" t="s">
        <v>53</v>
      </c>
      <c r="I45" s="36" t="s">
        <v>54</v>
      </c>
    </row>
    <row r="46" spans="1:9" outlineLevel="2" x14ac:dyDescent="0.25">
      <c r="A46" s="36" t="s">
        <v>28</v>
      </c>
      <c r="B46" s="36" t="s">
        <v>5</v>
      </c>
      <c r="C46" s="38">
        <v>1021</v>
      </c>
      <c r="D46" s="37" t="s">
        <v>29</v>
      </c>
      <c r="E46" s="37">
        <v>6646</v>
      </c>
      <c r="F46" s="39">
        <v>5000</v>
      </c>
      <c r="G46" s="37">
        <v>127</v>
      </c>
      <c r="H46" s="36" t="s">
        <v>30</v>
      </c>
      <c r="I46" s="36" t="s">
        <v>31</v>
      </c>
    </row>
    <row r="47" spans="1:9" outlineLevel="1" x14ac:dyDescent="0.25">
      <c r="A47" s="49" t="s">
        <v>286</v>
      </c>
      <c r="B47" s="36"/>
      <c r="C47" s="38"/>
      <c r="D47" s="37"/>
      <c r="E47" s="37"/>
      <c r="F47" s="39">
        <f>SUBTOTAL(9,F17:F46)</f>
        <v>252754.14</v>
      </c>
      <c r="G47" s="37"/>
      <c r="H47" s="36"/>
      <c r="I47" s="36"/>
    </row>
    <row r="48" spans="1:9" outlineLevel="2" x14ac:dyDescent="0.25">
      <c r="A48" s="36" t="s">
        <v>55</v>
      </c>
      <c r="B48" s="36" t="s">
        <v>5</v>
      </c>
      <c r="C48" s="38">
        <v>2119</v>
      </c>
      <c r="D48" s="37" t="s">
        <v>29</v>
      </c>
      <c r="E48" s="37">
        <v>7506</v>
      </c>
      <c r="F48" s="39">
        <v>20000</v>
      </c>
      <c r="G48" s="37">
        <v>5</v>
      </c>
      <c r="H48" s="36" t="s">
        <v>74</v>
      </c>
      <c r="I48" s="36" t="s">
        <v>75</v>
      </c>
    </row>
    <row r="49" spans="1:9" outlineLevel="2" x14ac:dyDescent="0.25">
      <c r="A49" s="36" t="s">
        <v>55</v>
      </c>
      <c r="B49" s="36" t="s">
        <v>5</v>
      </c>
      <c r="C49" s="38">
        <v>2119</v>
      </c>
      <c r="D49" s="37" t="s">
        <v>18</v>
      </c>
      <c r="E49" s="37">
        <v>7504</v>
      </c>
      <c r="F49" s="39">
        <v>10000</v>
      </c>
      <c r="G49" s="37">
        <v>9</v>
      </c>
      <c r="H49" s="36" t="s">
        <v>68</v>
      </c>
      <c r="I49" s="36" t="s">
        <v>69</v>
      </c>
    </row>
    <row r="50" spans="1:9" outlineLevel="2" x14ac:dyDescent="0.25">
      <c r="A50" s="36" t="s">
        <v>55</v>
      </c>
      <c r="B50" s="36" t="s">
        <v>5</v>
      </c>
      <c r="C50" s="38">
        <v>2119</v>
      </c>
      <c r="D50" s="37" t="s">
        <v>6</v>
      </c>
      <c r="E50" s="37">
        <v>6687</v>
      </c>
      <c r="F50" s="39">
        <v>5000</v>
      </c>
      <c r="G50" s="37">
        <v>10</v>
      </c>
      <c r="H50" s="36" t="s">
        <v>76</v>
      </c>
      <c r="I50" s="36" t="s">
        <v>77</v>
      </c>
    </row>
    <row r="51" spans="1:9" outlineLevel="2" x14ac:dyDescent="0.25">
      <c r="A51" s="36" t="s">
        <v>55</v>
      </c>
      <c r="B51" s="36" t="s">
        <v>5</v>
      </c>
      <c r="C51" s="38">
        <v>2119</v>
      </c>
      <c r="D51" s="37" t="s">
        <v>6</v>
      </c>
      <c r="E51" s="37">
        <v>6687</v>
      </c>
      <c r="F51" s="39">
        <v>4000</v>
      </c>
      <c r="G51" s="37">
        <v>19</v>
      </c>
      <c r="H51" s="36" t="s">
        <v>76</v>
      </c>
      <c r="I51" s="36" t="s">
        <v>78</v>
      </c>
    </row>
    <row r="52" spans="1:9" outlineLevel="2" x14ac:dyDescent="0.25">
      <c r="A52" s="36" t="s">
        <v>55</v>
      </c>
      <c r="B52" s="36" t="s">
        <v>5</v>
      </c>
      <c r="C52" s="38">
        <v>2119</v>
      </c>
      <c r="D52" s="37" t="s">
        <v>6</v>
      </c>
      <c r="E52" s="37">
        <v>6687</v>
      </c>
      <c r="F52" s="39">
        <v>5000</v>
      </c>
      <c r="G52" s="37">
        <v>22</v>
      </c>
      <c r="H52" s="36" t="s">
        <v>79</v>
      </c>
      <c r="I52" s="36" t="s">
        <v>80</v>
      </c>
    </row>
    <row r="53" spans="1:9" outlineLevel="2" x14ac:dyDescent="0.25">
      <c r="A53" s="36" t="s">
        <v>55</v>
      </c>
      <c r="B53" s="36" t="s">
        <v>5</v>
      </c>
      <c r="C53" s="38">
        <v>2118</v>
      </c>
      <c r="D53" s="37" t="s">
        <v>6</v>
      </c>
      <c r="E53" s="37">
        <v>7509</v>
      </c>
      <c r="F53" s="39">
        <v>9000</v>
      </c>
      <c r="G53" s="37">
        <v>23</v>
      </c>
      <c r="H53" s="36" t="s">
        <v>98</v>
      </c>
      <c r="I53" s="36" t="s">
        <v>80</v>
      </c>
    </row>
    <row r="54" spans="1:9" outlineLevel="2" x14ac:dyDescent="0.25">
      <c r="A54" s="36" t="s">
        <v>55</v>
      </c>
      <c r="B54" s="36" t="s">
        <v>5</v>
      </c>
      <c r="C54" s="38">
        <v>2118</v>
      </c>
      <c r="D54" s="37" t="s">
        <v>56</v>
      </c>
      <c r="E54" s="37">
        <v>7507</v>
      </c>
      <c r="F54" s="39">
        <v>5000</v>
      </c>
      <c r="G54" s="37">
        <v>24</v>
      </c>
      <c r="H54" s="36" t="s">
        <v>90</v>
      </c>
      <c r="I54" s="36" t="s">
        <v>91</v>
      </c>
    </row>
    <row r="55" spans="1:9" outlineLevel="2" x14ac:dyDescent="0.25">
      <c r="A55" s="36" t="s">
        <v>55</v>
      </c>
      <c r="B55" s="36" t="s">
        <v>5</v>
      </c>
      <c r="C55" s="38">
        <v>2119</v>
      </c>
      <c r="D55" s="37" t="s">
        <v>13</v>
      </c>
      <c r="E55" s="37">
        <v>7505</v>
      </c>
      <c r="F55" s="39">
        <v>2000</v>
      </c>
      <c r="G55" s="37">
        <v>25</v>
      </c>
      <c r="H55" s="36" t="s">
        <v>70</v>
      </c>
      <c r="I55" s="36" t="s">
        <v>71</v>
      </c>
    </row>
    <row r="56" spans="1:9" outlineLevel="2" x14ac:dyDescent="0.25">
      <c r="A56" s="36" t="s">
        <v>55</v>
      </c>
      <c r="B56" s="36" t="s">
        <v>5</v>
      </c>
      <c r="C56" s="38">
        <v>2137</v>
      </c>
      <c r="D56" s="37" t="s">
        <v>56</v>
      </c>
      <c r="E56" s="37">
        <v>6688</v>
      </c>
      <c r="F56" s="39">
        <f>10000-5000</f>
        <v>5000</v>
      </c>
      <c r="G56" s="37">
        <v>26</v>
      </c>
      <c r="H56" s="36" t="s">
        <v>84</v>
      </c>
      <c r="I56" s="36" t="s">
        <v>85</v>
      </c>
    </row>
    <row r="57" spans="1:9" outlineLevel="2" x14ac:dyDescent="0.25">
      <c r="A57" s="36" t="s">
        <v>55</v>
      </c>
      <c r="B57" s="36" t="s">
        <v>5</v>
      </c>
      <c r="C57" s="38">
        <v>2137</v>
      </c>
      <c r="D57" s="37" t="s">
        <v>13</v>
      </c>
      <c r="E57" s="37">
        <v>7137</v>
      </c>
      <c r="F57" s="39">
        <f>10000-5000</f>
        <v>5000</v>
      </c>
      <c r="G57" s="37">
        <v>26</v>
      </c>
      <c r="H57" s="36" t="s">
        <v>84</v>
      </c>
      <c r="I57" s="36" t="s">
        <v>85</v>
      </c>
    </row>
    <row r="58" spans="1:9" outlineLevel="2" x14ac:dyDescent="0.25">
      <c r="A58" s="36" t="s">
        <v>55</v>
      </c>
      <c r="B58" s="36" t="s">
        <v>5</v>
      </c>
      <c r="C58" s="38">
        <v>2119</v>
      </c>
      <c r="D58" s="37" t="s">
        <v>56</v>
      </c>
      <c r="E58" s="37">
        <v>6686</v>
      </c>
      <c r="F58" s="39">
        <f>5000-2000</f>
        <v>3000</v>
      </c>
      <c r="G58" s="37">
        <v>27</v>
      </c>
      <c r="H58" s="36" t="s">
        <v>57</v>
      </c>
      <c r="I58" s="36" t="s">
        <v>58</v>
      </c>
    </row>
    <row r="59" spans="1:9" outlineLevel="2" x14ac:dyDescent="0.25">
      <c r="A59" s="36" t="s">
        <v>55</v>
      </c>
      <c r="B59" s="36" t="s">
        <v>5</v>
      </c>
      <c r="C59" s="38">
        <v>2119</v>
      </c>
      <c r="D59" s="37" t="s">
        <v>6</v>
      </c>
      <c r="E59" s="37">
        <v>6687</v>
      </c>
      <c r="F59" s="39">
        <f>5000-3000</f>
        <v>2000</v>
      </c>
      <c r="G59" s="37">
        <v>27</v>
      </c>
      <c r="H59" s="36" t="s">
        <v>57</v>
      </c>
      <c r="I59" s="36" t="s">
        <v>58</v>
      </c>
    </row>
    <row r="60" spans="1:9" outlineLevel="2" x14ac:dyDescent="0.25">
      <c r="A60" s="36" t="s">
        <v>55</v>
      </c>
      <c r="B60" s="36" t="s">
        <v>5</v>
      </c>
      <c r="C60" s="38">
        <v>2119</v>
      </c>
      <c r="D60" s="37" t="s">
        <v>6</v>
      </c>
      <c r="E60" s="37">
        <v>6687</v>
      </c>
      <c r="F60" s="39">
        <v>5000</v>
      </c>
      <c r="G60" s="37">
        <v>28</v>
      </c>
      <c r="H60" s="36" t="s">
        <v>81</v>
      </c>
      <c r="I60" s="36" t="s">
        <v>80</v>
      </c>
    </row>
    <row r="61" spans="1:9" outlineLevel="2" x14ac:dyDescent="0.25">
      <c r="A61" s="17" t="s">
        <v>55</v>
      </c>
      <c r="B61" s="17" t="s">
        <v>153</v>
      </c>
      <c r="C61" s="31">
        <v>2119</v>
      </c>
      <c r="D61" s="31" t="s">
        <v>6</v>
      </c>
      <c r="E61" s="31">
        <v>6687</v>
      </c>
      <c r="F61" s="35">
        <v>25000</v>
      </c>
      <c r="G61" s="33">
        <v>29</v>
      </c>
      <c r="H61" s="17" t="s">
        <v>61</v>
      </c>
      <c r="I61" s="17" t="s">
        <v>210</v>
      </c>
    </row>
    <row r="62" spans="1:9" outlineLevel="2" x14ac:dyDescent="0.25">
      <c r="A62" s="17" t="s">
        <v>55</v>
      </c>
      <c r="B62" s="17" t="s">
        <v>153</v>
      </c>
      <c r="C62" s="31">
        <v>2119</v>
      </c>
      <c r="D62" s="31" t="s">
        <v>6</v>
      </c>
      <c r="E62" s="31">
        <v>6687</v>
      </c>
      <c r="F62" s="35">
        <v>26000</v>
      </c>
      <c r="G62" s="33">
        <v>34</v>
      </c>
      <c r="H62" s="17" t="s">
        <v>211</v>
      </c>
      <c r="I62" s="17" t="s">
        <v>210</v>
      </c>
    </row>
    <row r="63" spans="1:9" outlineLevel="2" x14ac:dyDescent="0.25">
      <c r="A63" s="36" t="s">
        <v>55</v>
      </c>
      <c r="B63" s="36" t="s">
        <v>5</v>
      </c>
      <c r="C63" s="38">
        <v>2119</v>
      </c>
      <c r="D63" s="37" t="s">
        <v>6</v>
      </c>
      <c r="E63" s="37">
        <v>6687</v>
      </c>
      <c r="F63" s="39">
        <v>15000</v>
      </c>
      <c r="G63" s="37">
        <v>35</v>
      </c>
      <c r="H63" s="36" t="s">
        <v>82</v>
      </c>
      <c r="I63" s="36" t="s">
        <v>80</v>
      </c>
    </row>
    <row r="64" spans="1:9" outlineLevel="2" x14ac:dyDescent="0.25">
      <c r="A64" s="36" t="s">
        <v>55</v>
      </c>
      <c r="B64" s="36" t="s">
        <v>5</v>
      </c>
      <c r="C64" s="38">
        <v>2137</v>
      </c>
      <c r="D64" s="37" t="s">
        <v>29</v>
      </c>
      <c r="E64" s="37">
        <v>6689</v>
      </c>
      <c r="F64" s="39">
        <v>7500</v>
      </c>
      <c r="G64" s="37">
        <v>36</v>
      </c>
      <c r="H64" s="36" t="s">
        <v>72</v>
      </c>
      <c r="I64" s="36" t="s">
        <v>87</v>
      </c>
    </row>
    <row r="65" spans="1:11" outlineLevel="2" x14ac:dyDescent="0.25">
      <c r="A65" s="36" t="s">
        <v>55</v>
      </c>
      <c r="B65" s="36" t="s">
        <v>5</v>
      </c>
      <c r="C65" s="38">
        <v>2137</v>
      </c>
      <c r="D65" s="37" t="s">
        <v>29</v>
      </c>
      <c r="E65" s="37">
        <v>6689</v>
      </c>
      <c r="F65" s="39">
        <v>2500</v>
      </c>
      <c r="G65" s="37">
        <v>37</v>
      </c>
      <c r="H65" s="36" t="s">
        <v>72</v>
      </c>
      <c r="I65" s="36" t="s">
        <v>88</v>
      </c>
    </row>
    <row r="66" spans="1:11" outlineLevel="2" x14ac:dyDescent="0.25">
      <c r="A66" s="36" t="s">
        <v>55</v>
      </c>
      <c r="B66" s="36" t="s">
        <v>5</v>
      </c>
      <c r="C66" s="38">
        <v>2137</v>
      </c>
      <c r="D66" s="37" t="s">
        <v>13</v>
      </c>
      <c r="E66" s="37">
        <v>7137</v>
      </c>
      <c r="F66" s="39">
        <v>2500</v>
      </c>
      <c r="G66" s="37">
        <v>38</v>
      </c>
      <c r="H66" s="36" t="s">
        <v>72</v>
      </c>
      <c r="I66" s="36" t="s">
        <v>86</v>
      </c>
    </row>
    <row r="67" spans="1:11" outlineLevel="2" x14ac:dyDescent="0.25">
      <c r="A67" s="36" t="s">
        <v>55</v>
      </c>
      <c r="B67" s="36" t="s">
        <v>5</v>
      </c>
      <c r="C67" s="38">
        <v>2119</v>
      </c>
      <c r="D67" s="37" t="s">
        <v>13</v>
      </c>
      <c r="E67" s="37">
        <v>7505</v>
      </c>
      <c r="F67" s="39">
        <v>2500</v>
      </c>
      <c r="G67" s="37">
        <v>39</v>
      </c>
      <c r="H67" s="36" t="s">
        <v>72</v>
      </c>
      <c r="I67" s="36" t="s">
        <v>73</v>
      </c>
    </row>
    <row r="68" spans="1:11" outlineLevel="2" x14ac:dyDescent="0.25">
      <c r="A68" s="17" t="s">
        <v>55</v>
      </c>
      <c r="B68" s="17" t="s">
        <v>158</v>
      </c>
      <c r="C68" s="31">
        <v>2120</v>
      </c>
      <c r="D68" s="31" t="s">
        <v>33</v>
      </c>
      <c r="E68" s="31">
        <v>6694</v>
      </c>
      <c r="F68" s="35">
        <v>10000</v>
      </c>
      <c r="G68" s="33">
        <v>41</v>
      </c>
      <c r="H68" s="17" t="s">
        <v>116</v>
      </c>
      <c r="I68" s="17" t="s">
        <v>222</v>
      </c>
    </row>
    <row r="69" spans="1:11" outlineLevel="2" x14ac:dyDescent="0.25">
      <c r="A69" s="17" t="s">
        <v>55</v>
      </c>
      <c r="B69" s="17" t="s">
        <v>158</v>
      </c>
      <c r="C69" s="31">
        <v>2120</v>
      </c>
      <c r="D69" s="31" t="s">
        <v>33</v>
      </c>
      <c r="E69" s="31">
        <v>6694</v>
      </c>
      <c r="F69" s="35">
        <v>3000</v>
      </c>
      <c r="G69" s="33">
        <v>44</v>
      </c>
      <c r="H69" s="17" t="s">
        <v>57</v>
      </c>
      <c r="I69" s="17" t="s">
        <v>223</v>
      </c>
    </row>
    <row r="70" spans="1:11" outlineLevel="2" x14ac:dyDescent="0.25">
      <c r="A70" s="17" t="s">
        <v>55</v>
      </c>
      <c r="B70" s="17" t="s">
        <v>158</v>
      </c>
      <c r="C70" s="31">
        <v>2119</v>
      </c>
      <c r="D70" s="31" t="s">
        <v>6</v>
      </c>
      <c r="E70" s="31">
        <v>6687</v>
      </c>
      <c r="F70" s="35">
        <v>6600</v>
      </c>
      <c r="G70" s="33">
        <v>52</v>
      </c>
      <c r="H70" s="17" t="s">
        <v>82</v>
      </c>
      <c r="I70" s="17" t="s">
        <v>212</v>
      </c>
    </row>
    <row r="71" spans="1:11" outlineLevel="2" x14ac:dyDescent="0.25">
      <c r="A71" s="17" t="s">
        <v>55</v>
      </c>
      <c r="B71" s="17" t="s">
        <v>158</v>
      </c>
      <c r="C71" s="31">
        <v>2268</v>
      </c>
      <c r="D71" s="31" t="s">
        <v>6</v>
      </c>
      <c r="E71" s="31">
        <v>7472</v>
      </c>
      <c r="F71" s="35">
        <v>10000</v>
      </c>
      <c r="G71" s="33">
        <v>53</v>
      </c>
      <c r="H71" s="17" t="s">
        <v>230</v>
      </c>
      <c r="I71" s="17" t="s">
        <v>229</v>
      </c>
    </row>
    <row r="72" spans="1:11" outlineLevel="2" x14ac:dyDescent="0.25">
      <c r="A72" s="17" t="s">
        <v>55</v>
      </c>
      <c r="B72" s="17" t="s">
        <v>158</v>
      </c>
      <c r="C72" s="31">
        <v>2119</v>
      </c>
      <c r="D72" s="31" t="s">
        <v>6</v>
      </c>
      <c r="E72" s="31">
        <v>6687</v>
      </c>
      <c r="F72" s="35">
        <v>3000</v>
      </c>
      <c r="G72" s="33">
        <v>54</v>
      </c>
      <c r="H72" s="17" t="s">
        <v>214</v>
      </c>
      <c r="I72" s="17" t="s">
        <v>213</v>
      </c>
      <c r="J72" s="1"/>
      <c r="K72" s="1"/>
    </row>
    <row r="73" spans="1:11" outlineLevel="2" x14ac:dyDescent="0.25">
      <c r="A73" s="17" t="s">
        <v>55</v>
      </c>
      <c r="B73" s="17" t="s">
        <v>158</v>
      </c>
      <c r="C73" s="31">
        <v>2118</v>
      </c>
      <c r="D73" s="31" t="s">
        <v>6</v>
      </c>
      <c r="E73" s="31">
        <v>6692</v>
      </c>
      <c r="F73" s="35">
        <v>8000</v>
      </c>
      <c r="G73" s="33">
        <v>55</v>
      </c>
      <c r="H73" s="17" t="s">
        <v>219</v>
      </c>
      <c r="I73" s="17" t="s">
        <v>218</v>
      </c>
      <c r="J73" s="1"/>
      <c r="K73" s="1"/>
    </row>
    <row r="74" spans="1:11" outlineLevel="2" x14ac:dyDescent="0.25">
      <c r="A74" s="17" t="s">
        <v>55</v>
      </c>
      <c r="B74" s="17" t="s">
        <v>160</v>
      </c>
      <c r="C74" s="31" t="s">
        <v>224</v>
      </c>
      <c r="D74" s="31" t="s">
        <v>33</v>
      </c>
      <c r="E74" s="31">
        <v>6694</v>
      </c>
      <c r="F74" s="35">
        <v>6000</v>
      </c>
      <c r="G74" s="33">
        <v>68</v>
      </c>
      <c r="H74" s="17" t="s">
        <v>116</v>
      </c>
      <c r="I74" s="17" t="s">
        <v>225</v>
      </c>
      <c r="J74" s="1"/>
      <c r="K74" s="1"/>
    </row>
    <row r="75" spans="1:11" outlineLevel="2" x14ac:dyDescent="0.25">
      <c r="A75" s="17" t="s">
        <v>55</v>
      </c>
      <c r="B75" s="17" t="s">
        <v>160</v>
      </c>
      <c r="C75" s="31" t="s">
        <v>224</v>
      </c>
      <c r="D75" s="31" t="s">
        <v>33</v>
      </c>
      <c r="E75" s="31">
        <v>6694</v>
      </c>
      <c r="F75" s="35">
        <v>30000</v>
      </c>
      <c r="G75" s="33">
        <v>69</v>
      </c>
      <c r="H75" s="17" t="s">
        <v>116</v>
      </c>
      <c r="I75" s="17" t="s">
        <v>226</v>
      </c>
      <c r="J75" s="2"/>
      <c r="K75" s="1"/>
    </row>
    <row r="76" spans="1:11" outlineLevel="2" x14ac:dyDescent="0.25">
      <c r="A76" s="36" t="s">
        <v>55</v>
      </c>
      <c r="B76" s="36" t="s">
        <v>17</v>
      </c>
      <c r="C76" s="38">
        <v>2119</v>
      </c>
      <c r="D76" s="37" t="s">
        <v>56</v>
      </c>
      <c r="E76" s="37">
        <v>6686</v>
      </c>
      <c r="F76" s="39">
        <v>5000</v>
      </c>
      <c r="G76" s="37">
        <v>74</v>
      </c>
      <c r="H76" s="36" t="s">
        <v>59</v>
      </c>
      <c r="I76" s="36" t="s">
        <v>60</v>
      </c>
      <c r="J76" s="1"/>
      <c r="K76" s="1"/>
    </row>
    <row r="77" spans="1:11" outlineLevel="2" x14ac:dyDescent="0.25">
      <c r="A77" s="36" t="s">
        <v>55</v>
      </c>
      <c r="B77" s="36" t="s">
        <v>17</v>
      </c>
      <c r="C77" s="38">
        <v>2119</v>
      </c>
      <c r="D77" s="37" t="s">
        <v>56</v>
      </c>
      <c r="E77" s="37">
        <v>6686</v>
      </c>
      <c r="F77" s="39">
        <f>7000-5000</f>
        <v>2000</v>
      </c>
      <c r="G77" s="37">
        <v>75</v>
      </c>
      <c r="H77" s="36" t="s">
        <v>61</v>
      </c>
      <c r="I77" s="36" t="s">
        <v>62</v>
      </c>
      <c r="J77" s="2"/>
      <c r="K77" s="1"/>
    </row>
    <row r="78" spans="1:11" outlineLevel="2" x14ac:dyDescent="0.25">
      <c r="A78" s="36" t="s">
        <v>55</v>
      </c>
      <c r="B78" s="36" t="s">
        <v>17</v>
      </c>
      <c r="C78" s="38">
        <v>2119</v>
      </c>
      <c r="D78" s="37" t="s">
        <v>18</v>
      </c>
      <c r="E78" s="37">
        <v>7504</v>
      </c>
      <c r="F78" s="39">
        <f>7000-2000</f>
        <v>5000</v>
      </c>
      <c r="G78" s="37">
        <v>75</v>
      </c>
      <c r="H78" s="36" t="s">
        <v>61</v>
      </c>
      <c r="I78" s="36" t="s">
        <v>62</v>
      </c>
      <c r="J78" s="1"/>
      <c r="K78" s="1"/>
    </row>
    <row r="79" spans="1:11" outlineLevel="2" x14ac:dyDescent="0.25">
      <c r="A79" s="36" t="s">
        <v>55</v>
      </c>
      <c r="B79" s="36" t="s">
        <v>17</v>
      </c>
      <c r="C79" s="38">
        <v>2137</v>
      </c>
      <c r="D79" s="37" t="s">
        <v>6</v>
      </c>
      <c r="E79" s="37">
        <v>6690</v>
      </c>
      <c r="F79" s="39">
        <v>5000</v>
      </c>
      <c r="G79" s="37">
        <v>78</v>
      </c>
      <c r="H79" s="36" t="s">
        <v>72</v>
      </c>
      <c r="I79" s="36" t="s">
        <v>89</v>
      </c>
      <c r="J79" s="1"/>
      <c r="K79" s="1"/>
    </row>
    <row r="80" spans="1:11" outlineLevel="2" x14ac:dyDescent="0.25">
      <c r="A80" s="36" t="s">
        <v>55</v>
      </c>
      <c r="B80" s="36" t="s">
        <v>17</v>
      </c>
      <c r="C80" s="38">
        <v>2119</v>
      </c>
      <c r="D80" s="37" t="s">
        <v>56</v>
      </c>
      <c r="E80" s="37">
        <v>6686</v>
      </c>
      <c r="F80" s="39">
        <f>5000-3000</f>
        <v>2000</v>
      </c>
      <c r="G80" s="37">
        <v>79</v>
      </c>
      <c r="H80" s="36" t="s">
        <v>63</v>
      </c>
      <c r="I80" s="36" t="s">
        <v>64</v>
      </c>
      <c r="J80" s="1"/>
      <c r="K80" s="2"/>
    </row>
    <row r="81" spans="1:11" outlineLevel="2" x14ac:dyDescent="0.25">
      <c r="A81" s="36" t="s">
        <v>55</v>
      </c>
      <c r="B81" s="36" t="s">
        <v>17</v>
      </c>
      <c r="C81" s="38">
        <v>2119</v>
      </c>
      <c r="D81" s="37" t="s">
        <v>18</v>
      </c>
      <c r="E81" s="37">
        <v>7504</v>
      </c>
      <c r="F81" s="39">
        <f>5000-2000</f>
        <v>3000</v>
      </c>
      <c r="G81" s="37">
        <v>79</v>
      </c>
      <c r="H81" s="36" t="s">
        <v>63</v>
      </c>
      <c r="I81" s="36" t="s">
        <v>64</v>
      </c>
      <c r="J81" s="5"/>
      <c r="K81" s="6">
        <f>SUM(F73:F81)</f>
        <v>66000</v>
      </c>
    </row>
    <row r="82" spans="1:11" outlineLevel="2" x14ac:dyDescent="0.25">
      <c r="A82" s="36" t="s">
        <v>55</v>
      </c>
      <c r="B82" s="36" t="s">
        <v>17</v>
      </c>
      <c r="C82" s="38">
        <v>2119</v>
      </c>
      <c r="D82" s="37" t="s">
        <v>56</v>
      </c>
      <c r="E82" s="37">
        <v>6686</v>
      </c>
      <c r="F82" s="39">
        <f>7000-5000</f>
        <v>2000</v>
      </c>
      <c r="G82" s="37">
        <v>81</v>
      </c>
      <c r="H82" s="36" t="s">
        <v>65</v>
      </c>
      <c r="I82" s="36" t="s">
        <v>66</v>
      </c>
      <c r="J82" s="1"/>
      <c r="K82" s="1"/>
    </row>
    <row r="83" spans="1:11" outlineLevel="2" x14ac:dyDescent="0.25">
      <c r="A83" s="36" t="s">
        <v>55</v>
      </c>
      <c r="B83" s="36" t="s">
        <v>17</v>
      </c>
      <c r="C83" s="38">
        <v>2119</v>
      </c>
      <c r="D83" s="37" t="s">
        <v>18</v>
      </c>
      <c r="E83" s="37">
        <v>7504</v>
      </c>
      <c r="F83" s="39">
        <f>7000-2000</f>
        <v>5000</v>
      </c>
      <c r="G83" s="37">
        <v>81</v>
      </c>
      <c r="H83" s="36" t="s">
        <v>65</v>
      </c>
      <c r="I83" s="36" t="s">
        <v>66</v>
      </c>
      <c r="J83" s="1"/>
      <c r="K83" s="1"/>
    </row>
    <row r="84" spans="1:11" outlineLevel="2" x14ac:dyDescent="0.25">
      <c r="A84" s="36" t="s">
        <v>55</v>
      </c>
      <c r="B84" s="36" t="s">
        <v>17</v>
      </c>
      <c r="C84" s="38">
        <v>2119</v>
      </c>
      <c r="D84" s="37" t="s">
        <v>56</v>
      </c>
      <c r="E84" s="37">
        <v>6686</v>
      </c>
      <c r="F84" s="39">
        <f>6000-4000</f>
        <v>2000</v>
      </c>
      <c r="G84" s="37">
        <v>82</v>
      </c>
      <c r="H84" s="36" t="s">
        <v>67</v>
      </c>
      <c r="I84" s="36" t="s">
        <v>66</v>
      </c>
      <c r="J84" s="5"/>
      <c r="K84" s="6">
        <f>SUM(F82:F92)</f>
        <v>85154.28</v>
      </c>
    </row>
    <row r="85" spans="1:11" outlineLevel="2" x14ac:dyDescent="0.25">
      <c r="A85" s="36" t="s">
        <v>55</v>
      </c>
      <c r="B85" s="36" t="s">
        <v>17</v>
      </c>
      <c r="C85" s="38">
        <v>2119</v>
      </c>
      <c r="D85" s="37" t="s">
        <v>18</v>
      </c>
      <c r="E85" s="37">
        <v>7504</v>
      </c>
      <c r="F85" s="39">
        <f>6000-2000</f>
        <v>4000</v>
      </c>
      <c r="G85" s="37">
        <v>82</v>
      </c>
      <c r="H85" s="36" t="s">
        <v>67</v>
      </c>
      <c r="I85" s="36" t="s">
        <v>66</v>
      </c>
      <c r="J85" s="1"/>
      <c r="K85" s="1"/>
    </row>
    <row r="86" spans="1:11" outlineLevel="2" x14ac:dyDescent="0.25">
      <c r="A86" s="36" t="s">
        <v>55</v>
      </c>
      <c r="B86" s="36" t="s">
        <v>17</v>
      </c>
      <c r="C86" s="38">
        <v>2118</v>
      </c>
      <c r="D86" s="37" t="s">
        <v>29</v>
      </c>
      <c r="E86" s="37">
        <v>7508</v>
      </c>
      <c r="F86" s="39">
        <v>5577.14</v>
      </c>
      <c r="G86" s="37">
        <v>84</v>
      </c>
      <c r="H86" s="36" t="s">
        <v>94</v>
      </c>
      <c r="I86" s="36" t="s">
        <v>95</v>
      </c>
      <c r="J86" s="1"/>
      <c r="K86" s="1"/>
    </row>
    <row r="87" spans="1:11" outlineLevel="2" x14ac:dyDescent="0.25">
      <c r="A87" s="36" t="s">
        <v>55</v>
      </c>
      <c r="B87" s="36" t="s">
        <v>17</v>
      </c>
      <c r="C87" s="38">
        <v>2118</v>
      </c>
      <c r="D87" s="37" t="s">
        <v>29</v>
      </c>
      <c r="E87" s="37">
        <v>7508</v>
      </c>
      <c r="F87" s="39">
        <v>5000</v>
      </c>
      <c r="G87" s="37">
        <v>86</v>
      </c>
      <c r="H87" s="36" t="s">
        <v>96</v>
      </c>
      <c r="I87" s="36" t="s">
        <v>97</v>
      </c>
      <c r="J87" s="1"/>
      <c r="K87" s="1"/>
    </row>
    <row r="88" spans="1:11" outlineLevel="2" x14ac:dyDescent="0.25">
      <c r="A88" s="36" t="s">
        <v>55</v>
      </c>
      <c r="B88" s="36" t="s">
        <v>17</v>
      </c>
      <c r="C88" s="38">
        <v>2119</v>
      </c>
      <c r="D88" s="37" t="s">
        <v>6</v>
      </c>
      <c r="E88" s="37">
        <v>6687</v>
      </c>
      <c r="F88" s="39">
        <v>5000</v>
      </c>
      <c r="G88" s="37">
        <v>91</v>
      </c>
      <c r="H88" s="36" t="s">
        <v>82</v>
      </c>
      <c r="I88" s="36" t="s">
        <v>83</v>
      </c>
      <c r="J88" s="1"/>
      <c r="K88" s="1"/>
    </row>
    <row r="89" spans="1:11" outlineLevel="2" x14ac:dyDescent="0.25">
      <c r="A89" s="17" t="s">
        <v>55</v>
      </c>
      <c r="B89" s="17" t="s">
        <v>158</v>
      </c>
      <c r="C89" s="31">
        <v>2118</v>
      </c>
      <c r="D89" s="31" t="s">
        <v>6</v>
      </c>
      <c r="E89" s="31">
        <v>6692</v>
      </c>
      <c r="F89" s="35">
        <v>8000</v>
      </c>
      <c r="G89" s="33">
        <v>96</v>
      </c>
      <c r="H89" s="17" t="s">
        <v>219</v>
      </c>
      <c r="I89" s="17" t="s">
        <v>220</v>
      </c>
      <c r="J89" s="1"/>
      <c r="K89" s="1"/>
    </row>
    <row r="90" spans="1:11" outlineLevel="2" x14ac:dyDescent="0.25">
      <c r="A90" s="17" t="s">
        <v>55</v>
      </c>
      <c r="B90" s="17" t="s">
        <v>158</v>
      </c>
      <c r="C90" s="31">
        <v>2118</v>
      </c>
      <c r="D90" s="31" t="s">
        <v>6</v>
      </c>
      <c r="E90" s="31">
        <v>6692</v>
      </c>
      <c r="F90" s="35">
        <v>12000</v>
      </c>
      <c r="G90" s="33">
        <v>97</v>
      </c>
      <c r="H90" s="17" t="s">
        <v>98</v>
      </c>
      <c r="I90" s="17" t="s">
        <v>221</v>
      </c>
      <c r="J90" s="1"/>
      <c r="K90" s="1"/>
    </row>
    <row r="91" spans="1:11" outlineLevel="2" x14ac:dyDescent="0.25">
      <c r="A91" s="17" t="s">
        <v>55</v>
      </c>
      <c r="B91" s="17" t="s">
        <v>158</v>
      </c>
      <c r="C91" s="31">
        <v>2268</v>
      </c>
      <c r="D91" s="31" t="s">
        <v>6</v>
      </c>
      <c r="E91" s="31">
        <v>7472</v>
      </c>
      <c r="F91" s="35">
        <v>8000</v>
      </c>
      <c r="G91" s="33">
        <v>98</v>
      </c>
      <c r="H91" s="17" t="s">
        <v>230</v>
      </c>
      <c r="I91" s="17" t="s">
        <v>231</v>
      </c>
      <c r="J91" s="2"/>
      <c r="K91" s="1"/>
    </row>
    <row r="92" spans="1:11" outlineLevel="2" x14ac:dyDescent="0.25">
      <c r="A92" s="17" t="s">
        <v>55</v>
      </c>
      <c r="B92" s="17" t="s">
        <v>158</v>
      </c>
      <c r="C92" s="31">
        <v>2119</v>
      </c>
      <c r="D92" s="31" t="s">
        <v>6</v>
      </c>
      <c r="E92" s="31">
        <v>6687</v>
      </c>
      <c r="F92" s="35">
        <v>28577.14</v>
      </c>
      <c r="G92" s="33">
        <v>99</v>
      </c>
      <c r="H92" s="17" t="s">
        <v>82</v>
      </c>
      <c r="I92" s="17" t="s">
        <v>215</v>
      </c>
      <c r="J92" s="1"/>
      <c r="K92" s="1"/>
    </row>
    <row r="93" spans="1:11" outlineLevel="2" x14ac:dyDescent="0.25">
      <c r="A93" s="17" t="s">
        <v>55</v>
      </c>
      <c r="B93" s="17" t="s">
        <v>158</v>
      </c>
      <c r="C93" s="31">
        <v>2120</v>
      </c>
      <c r="D93" s="31" t="s">
        <v>33</v>
      </c>
      <c r="E93" s="31">
        <v>6694</v>
      </c>
      <c r="F93" s="35">
        <v>10000</v>
      </c>
      <c r="G93" s="33">
        <v>102</v>
      </c>
      <c r="H93" s="17" t="s">
        <v>116</v>
      </c>
      <c r="I93" s="17" t="s">
        <v>227</v>
      </c>
      <c r="J93" s="1"/>
      <c r="K93" s="1"/>
    </row>
    <row r="94" spans="1:11" outlineLevel="2" x14ac:dyDescent="0.25">
      <c r="A94" s="17" t="s">
        <v>55</v>
      </c>
      <c r="B94" s="17" t="s">
        <v>158</v>
      </c>
      <c r="C94" s="31">
        <v>2120</v>
      </c>
      <c r="D94" s="31" t="s">
        <v>33</v>
      </c>
      <c r="E94" s="31">
        <v>6694</v>
      </c>
      <c r="F94" s="35">
        <v>30000</v>
      </c>
      <c r="G94" s="33">
        <v>106</v>
      </c>
      <c r="H94" s="17" t="s">
        <v>116</v>
      </c>
      <c r="I94" s="17" t="s">
        <v>228</v>
      </c>
      <c r="J94" s="1"/>
      <c r="K94" s="1"/>
    </row>
    <row r="95" spans="1:11" outlineLevel="2" x14ac:dyDescent="0.25">
      <c r="A95" s="17" t="s">
        <v>55</v>
      </c>
      <c r="B95" s="17" t="s">
        <v>158</v>
      </c>
      <c r="C95" s="31">
        <v>2119</v>
      </c>
      <c r="D95" s="31" t="s">
        <v>6</v>
      </c>
      <c r="E95" s="31">
        <v>6687</v>
      </c>
      <c r="F95" s="35">
        <v>5000</v>
      </c>
      <c r="G95" s="33">
        <v>112</v>
      </c>
      <c r="H95" s="17" t="s">
        <v>82</v>
      </c>
      <c r="I95" s="17" t="s">
        <v>216</v>
      </c>
      <c r="J95" s="1"/>
      <c r="K95" s="1"/>
    </row>
    <row r="96" spans="1:11" outlineLevel="2" x14ac:dyDescent="0.25">
      <c r="A96" s="17" t="s">
        <v>55</v>
      </c>
      <c r="B96" s="17" t="s">
        <v>158</v>
      </c>
      <c r="C96" s="31">
        <v>2137</v>
      </c>
      <c r="D96" s="31" t="s">
        <v>184</v>
      </c>
      <c r="E96" s="31">
        <v>6689</v>
      </c>
      <c r="F96" s="35">
        <v>10577.14</v>
      </c>
      <c r="G96" s="33">
        <v>113</v>
      </c>
      <c r="H96" s="17" t="s">
        <v>211</v>
      </c>
      <c r="I96" s="17" t="s">
        <v>217</v>
      </c>
      <c r="J96" s="1"/>
      <c r="K96" s="1"/>
    </row>
    <row r="97" spans="1:11" outlineLevel="2" x14ac:dyDescent="0.25">
      <c r="A97" s="17" t="s">
        <v>55</v>
      </c>
      <c r="B97" s="17" t="s">
        <v>158</v>
      </c>
      <c r="C97" s="31">
        <v>2268</v>
      </c>
      <c r="D97" s="31" t="s">
        <v>29</v>
      </c>
      <c r="E97" s="31">
        <v>7473</v>
      </c>
      <c r="F97" s="35">
        <v>7900</v>
      </c>
      <c r="G97" s="33">
        <v>115</v>
      </c>
      <c r="H97" s="17" t="s">
        <v>230</v>
      </c>
      <c r="I97" s="17" t="s">
        <v>232</v>
      </c>
      <c r="J97" s="1"/>
      <c r="K97" s="1"/>
    </row>
    <row r="98" spans="1:11" outlineLevel="2" x14ac:dyDescent="0.25">
      <c r="A98" s="17" t="s">
        <v>55</v>
      </c>
      <c r="B98" s="17" t="s">
        <v>17</v>
      </c>
      <c r="C98" s="31">
        <v>2120</v>
      </c>
      <c r="D98" s="31" t="s">
        <v>33</v>
      </c>
      <c r="E98" s="31">
        <v>6694</v>
      </c>
      <c r="F98" s="35">
        <v>10000</v>
      </c>
      <c r="G98" s="33">
        <v>122</v>
      </c>
      <c r="H98" s="17" t="s">
        <v>116</v>
      </c>
      <c r="I98" s="17" t="s">
        <v>227</v>
      </c>
      <c r="J98" s="1"/>
      <c r="K98" s="1"/>
    </row>
    <row r="99" spans="1:11" outlineLevel="2" x14ac:dyDescent="0.25">
      <c r="A99" s="36" t="s">
        <v>55</v>
      </c>
      <c r="B99" s="36" t="s">
        <v>5</v>
      </c>
      <c r="C99" s="38">
        <v>2118</v>
      </c>
      <c r="D99" s="37" t="s">
        <v>29</v>
      </c>
      <c r="E99" s="37">
        <v>7508</v>
      </c>
      <c r="F99" s="39">
        <v>8000</v>
      </c>
      <c r="G99" s="37">
        <v>125</v>
      </c>
      <c r="H99" s="36" t="s">
        <v>92</v>
      </c>
      <c r="I99" s="36" t="s">
        <v>93</v>
      </c>
      <c r="J99" s="1"/>
      <c r="K99" s="1"/>
    </row>
    <row r="100" spans="1:11" outlineLevel="1" x14ac:dyDescent="0.25">
      <c r="A100" s="49" t="s">
        <v>287</v>
      </c>
      <c r="B100" s="36"/>
      <c r="C100" s="38"/>
      <c r="D100" s="37"/>
      <c r="E100" s="37"/>
      <c r="F100" s="39">
        <f>SUBTOTAL(9,F48:F99)</f>
        <v>426231.42000000004</v>
      </c>
      <c r="G100" s="37"/>
      <c r="H100" s="36"/>
      <c r="I100" s="36"/>
      <c r="J100" s="1"/>
      <c r="K100" s="1"/>
    </row>
    <row r="101" spans="1:11" outlineLevel="2" x14ac:dyDescent="0.25">
      <c r="A101" s="36" t="s">
        <v>99</v>
      </c>
      <c r="B101" s="36" t="s">
        <v>5</v>
      </c>
      <c r="C101" s="38">
        <v>2048</v>
      </c>
      <c r="D101" s="37" t="s">
        <v>18</v>
      </c>
      <c r="E101" s="37">
        <v>7469</v>
      </c>
      <c r="F101" s="39">
        <v>10000</v>
      </c>
      <c r="G101" s="37">
        <v>3</v>
      </c>
      <c r="H101" s="36" t="s">
        <v>102</v>
      </c>
      <c r="I101" s="36" t="s">
        <v>103</v>
      </c>
      <c r="J101" s="1"/>
    </row>
    <row r="102" spans="1:11" outlineLevel="2" x14ac:dyDescent="0.25">
      <c r="A102" s="36" t="s">
        <v>99</v>
      </c>
      <c r="B102" s="36" t="s">
        <v>5</v>
      </c>
      <c r="C102" s="38">
        <v>2047</v>
      </c>
      <c r="D102" s="37" t="s">
        <v>6</v>
      </c>
      <c r="E102" s="37">
        <v>7510</v>
      </c>
      <c r="F102" s="39">
        <v>10077.14</v>
      </c>
      <c r="G102" s="37">
        <v>4</v>
      </c>
      <c r="H102" s="36" t="s">
        <v>100</v>
      </c>
      <c r="I102" s="36" t="s">
        <v>101</v>
      </c>
      <c r="J102" s="1"/>
    </row>
    <row r="103" spans="1:11" outlineLevel="2" x14ac:dyDescent="0.25">
      <c r="A103" s="36" t="s">
        <v>99</v>
      </c>
      <c r="B103" s="36" t="s">
        <v>5</v>
      </c>
      <c r="C103" s="37" t="s">
        <v>104</v>
      </c>
      <c r="D103" s="37" t="s">
        <v>33</v>
      </c>
      <c r="E103" s="37">
        <v>6633</v>
      </c>
      <c r="F103" s="39">
        <v>2000</v>
      </c>
      <c r="G103" s="37">
        <v>17</v>
      </c>
      <c r="H103" s="36" t="s">
        <v>105</v>
      </c>
      <c r="I103" s="36" t="s">
        <v>106</v>
      </c>
      <c r="J103" s="1"/>
    </row>
    <row r="104" spans="1:11" outlineLevel="2" x14ac:dyDescent="0.25">
      <c r="A104" s="36" t="s">
        <v>99</v>
      </c>
      <c r="B104" s="36" t="s">
        <v>5</v>
      </c>
      <c r="C104" s="37" t="s">
        <v>104</v>
      </c>
      <c r="D104" s="42" t="s">
        <v>33</v>
      </c>
      <c r="E104" s="37">
        <v>6633</v>
      </c>
      <c r="F104" s="39">
        <v>2577.14</v>
      </c>
      <c r="G104" s="37">
        <v>21</v>
      </c>
      <c r="H104" s="36" t="s">
        <v>107</v>
      </c>
      <c r="I104" s="36" t="s">
        <v>108</v>
      </c>
      <c r="J104" s="1"/>
    </row>
    <row r="105" spans="1:11" outlineLevel="2" x14ac:dyDescent="0.25">
      <c r="A105" s="36" t="s">
        <v>99</v>
      </c>
      <c r="B105" s="17" t="s">
        <v>153</v>
      </c>
      <c r="C105" s="31" t="s">
        <v>179</v>
      </c>
      <c r="D105" s="31" t="s">
        <v>184</v>
      </c>
      <c r="E105" s="31">
        <v>7468</v>
      </c>
      <c r="F105" s="35">
        <v>10000</v>
      </c>
      <c r="G105" s="33">
        <v>32</v>
      </c>
      <c r="H105" s="17" t="s">
        <v>186</v>
      </c>
      <c r="I105" s="17" t="s">
        <v>185</v>
      </c>
      <c r="K105" s="1"/>
    </row>
    <row r="106" spans="1:11" outlineLevel="2" x14ac:dyDescent="0.25">
      <c r="A106" s="36" t="s">
        <v>99</v>
      </c>
      <c r="B106" s="17" t="s">
        <v>158</v>
      </c>
      <c r="C106" s="31">
        <v>2048</v>
      </c>
      <c r="D106" s="31" t="s">
        <v>56</v>
      </c>
      <c r="E106" s="31">
        <v>7469</v>
      </c>
      <c r="F106" s="35">
        <v>5000</v>
      </c>
      <c r="G106" s="33">
        <v>47</v>
      </c>
      <c r="H106" s="17" t="s">
        <v>188</v>
      </c>
      <c r="I106" s="17" t="s">
        <v>187</v>
      </c>
      <c r="K106" s="1"/>
    </row>
    <row r="107" spans="1:11" outlineLevel="2" x14ac:dyDescent="0.25">
      <c r="A107" s="36" t="s">
        <v>99</v>
      </c>
      <c r="B107" s="36" t="s">
        <v>17</v>
      </c>
      <c r="C107" s="37" t="s">
        <v>104</v>
      </c>
      <c r="D107" s="37" t="s">
        <v>33</v>
      </c>
      <c r="E107" s="37">
        <v>6633</v>
      </c>
      <c r="F107" s="39">
        <v>5000</v>
      </c>
      <c r="G107" s="37">
        <v>73</v>
      </c>
      <c r="H107" s="36" t="s">
        <v>109</v>
      </c>
      <c r="I107" s="36" t="s">
        <v>111</v>
      </c>
      <c r="J107" s="1"/>
      <c r="K107" s="1"/>
    </row>
    <row r="108" spans="1:11" outlineLevel="2" x14ac:dyDescent="0.25">
      <c r="A108" s="36" t="s">
        <v>99</v>
      </c>
      <c r="B108" s="36" t="s">
        <v>17</v>
      </c>
      <c r="C108" s="37" t="s">
        <v>104</v>
      </c>
      <c r="D108" s="7" t="s">
        <v>33</v>
      </c>
      <c r="E108" s="37">
        <v>6633</v>
      </c>
      <c r="F108" s="39">
        <v>5000</v>
      </c>
      <c r="G108" s="37">
        <v>77</v>
      </c>
      <c r="H108" s="36" t="s">
        <v>112</v>
      </c>
      <c r="I108" s="36" t="s">
        <v>113</v>
      </c>
      <c r="K108" s="1"/>
    </row>
    <row r="109" spans="1:11" outlineLevel="2" x14ac:dyDescent="0.25">
      <c r="A109" s="36" t="s">
        <v>99</v>
      </c>
      <c r="B109" s="17" t="s">
        <v>158</v>
      </c>
      <c r="C109" s="31" t="s">
        <v>179</v>
      </c>
      <c r="D109" s="31" t="s">
        <v>33</v>
      </c>
      <c r="E109" s="31">
        <v>6633</v>
      </c>
      <c r="F109" s="35">
        <v>10000</v>
      </c>
      <c r="G109" s="33">
        <v>103</v>
      </c>
      <c r="H109" s="17" t="s">
        <v>181</v>
      </c>
      <c r="I109" s="17" t="s">
        <v>180</v>
      </c>
      <c r="J109" s="1"/>
      <c r="K109" s="1"/>
    </row>
    <row r="110" spans="1:11" outlineLevel="2" x14ac:dyDescent="0.25">
      <c r="A110" s="36" t="s">
        <v>99</v>
      </c>
      <c r="B110" s="17" t="s">
        <v>17</v>
      </c>
      <c r="C110" s="31" t="s">
        <v>179</v>
      </c>
      <c r="D110" s="31" t="s">
        <v>33</v>
      </c>
      <c r="E110" s="31">
        <v>6633</v>
      </c>
      <c r="F110" s="35">
        <v>8000</v>
      </c>
      <c r="G110" s="33">
        <v>118</v>
      </c>
      <c r="H110" s="17" t="s">
        <v>183</v>
      </c>
      <c r="I110" s="17" t="s">
        <v>182</v>
      </c>
      <c r="K110" s="1"/>
    </row>
    <row r="111" spans="1:11" outlineLevel="2" x14ac:dyDescent="0.25">
      <c r="A111" s="36" t="s">
        <v>99</v>
      </c>
      <c r="B111" s="36" t="s">
        <v>5</v>
      </c>
      <c r="C111" s="37" t="s">
        <v>104</v>
      </c>
      <c r="D111" s="37" t="s">
        <v>33</v>
      </c>
      <c r="E111" s="37">
        <v>6633</v>
      </c>
      <c r="F111" s="39">
        <v>5000</v>
      </c>
      <c r="G111" s="37">
        <v>130</v>
      </c>
      <c r="H111" s="36" t="s">
        <v>109</v>
      </c>
      <c r="I111" s="36" t="s">
        <v>110</v>
      </c>
      <c r="J111" s="1"/>
      <c r="K111" s="1"/>
    </row>
    <row r="112" spans="1:11" outlineLevel="1" x14ac:dyDescent="0.25">
      <c r="A112" s="49" t="s">
        <v>288</v>
      </c>
      <c r="B112" s="36"/>
      <c r="C112" s="37"/>
      <c r="D112" s="37"/>
      <c r="E112" s="37"/>
      <c r="F112" s="39">
        <f>SUBTOTAL(9,F101:F111)</f>
        <v>72654.28</v>
      </c>
      <c r="G112" s="37"/>
      <c r="H112" s="36"/>
      <c r="I112" s="36"/>
      <c r="J112" s="1"/>
      <c r="K112" s="1"/>
    </row>
    <row r="113" spans="1:11" outlineLevel="2" x14ac:dyDescent="0.25">
      <c r="A113" s="36" t="s">
        <v>114</v>
      </c>
      <c r="B113" s="36" t="s">
        <v>5</v>
      </c>
      <c r="C113" s="37" t="s">
        <v>115</v>
      </c>
      <c r="D113" s="37" t="s">
        <v>33</v>
      </c>
      <c r="E113" s="37">
        <v>7511</v>
      </c>
      <c r="F113" s="39">
        <v>38000</v>
      </c>
      <c r="G113" s="37">
        <v>1</v>
      </c>
      <c r="H113" s="36" t="s">
        <v>116</v>
      </c>
      <c r="I113" s="36" t="s">
        <v>117</v>
      </c>
    </row>
    <row r="114" spans="1:11" outlineLevel="2" x14ac:dyDescent="0.25">
      <c r="A114" s="44" t="s">
        <v>114</v>
      </c>
      <c r="B114" s="36" t="s">
        <v>5</v>
      </c>
      <c r="C114" s="45">
        <v>2169</v>
      </c>
      <c r="D114" s="7" t="s">
        <v>18</v>
      </c>
      <c r="E114" s="37">
        <v>7512</v>
      </c>
      <c r="F114" s="39">
        <v>5000</v>
      </c>
      <c r="G114" s="42">
        <v>18</v>
      </c>
      <c r="H114" s="36" t="s">
        <v>7</v>
      </c>
      <c r="I114" s="36" t="s">
        <v>124</v>
      </c>
    </row>
    <row r="115" spans="1:11" outlineLevel="2" x14ac:dyDescent="0.25">
      <c r="A115" s="36" t="s">
        <v>114</v>
      </c>
      <c r="B115" s="17" t="s">
        <v>153</v>
      </c>
      <c r="C115" s="31" t="s">
        <v>155</v>
      </c>
      <c r="D115" s="31" t="s">
        <v>33</v>
      </c>
      <c r="E115" s="31">
        <v>6663</v>
      </c>
      <c r="F115" s="35">
        <v>20000</v>
      </c>
      <c r="G115" s="33">
        <v>30</v>
      </c>
      <c r="H115" s="17" t="s">
        <v>164</v>
      </c>
      <c r="I115" s="17" t="s">
        <v>163</v>
      </c>
    </row>
    <row r="116" spans="1:11" outlineLevel="2" x14ac:dyDescent="0.25">
      <c r="A116" s="36" t="s">
        <v>114</v>
      </c>
      <c r="B116" s="17" t="s">
        <v>153</v>
      </c>
      <c r="C116" s="31" t="s">
        <v>155</v>
      </c>
      <c r="D116" s="31" t="s">
        <v>33</v>
      </c>
      <c r="E116" s="31">
        <v>6662</v>
      </c>
      <c r="F116" s="35">
        <v>10000</v>
      </c>
      <c r="G116" s="33">
        <v>31</v>
      </c>
      <c r="H116" s="17" t="s">
        <v>157</v>
      </c>
      <c r="I116" s="17" t="s">
        <v>156</v>
      </c>
    </row>
    <row r="117" spans="1:11" outlineLevel="2" x14ac:dyDescent="0.25">
      <c r="A117" s="36" t="s">
        <v>114</v>
      </c>
      <c r="B117" s="17" t="s">
        <v>158</v>
      </c>
      <c r="C117" s="31" t="s">
        <v>155</v>
      </c>
      <c r="D117" s="31" t="s">
        <v>33</v>
      </c>
      <c r="E117" s="31">
        <v>6663</v>
      </c>
      <c r="F117" s="35">
        <v>7000</v>
      </c>
      <c r="G117" s="33">
        <v>40</v>
      </c>
      <c r="H117" s="17" t="s">
        <v>164</v>
      </c>
      <c r="I117" s="17" t="s">
        <v>165</v>
      </c>
    </row>
    <row r="118" spans="1:11" outlineLevel="2" x14ac:dyDescent="0.25">
      <c r="A118" s="36" t="s">
        <v>114</v>
      </c>
      <c r="B118" s="17" t="s">
        <v>158</v>
      </c>
      <c r="C118" s="31" t="s">
        <v>155</v>
      </c>
      <c r="D118" s="31" t="s">
        <v>33</v>
      </c>
      <c r="E118" s="31">
        <v>6663</v>
      </c>
      <c r="F118" s="35">
        <v>13000</v>
      </c>
      <c r="G118" s="33">
        <v>42</v>
      </c>
      <c r="H118" s="17" t="s">
        <v>167</v>
      </c>
      <c r="I118" s="17" t="s">
        <v>166</v>
      </c>
    </row>
    <row r="119" spans="1:11" outlineLevel="2" x14ac:dyDescent="0.25">
      <c r="A119" s="36" t="s">
        <v>114</v>
      </c>
      <c r="B119" s="17" t="s">
        <v>158</v>
      </c>
      <c r="C119" s="31" t="s">
        <v>155</v>
      </c>
      <c r="D119" s="31" t="s">
        <v>33</v>
      </c>
      <c r="E119" s="31">
        <v>6662</v>
      </c>
      <c r="F119" s="35">
        <v>5000</v>
      </c>
      <c r="G119" s="33">
        <v>45</v>
      </c>
      <c r="H119" s="17" t="s">
        <v>157</v>
      </c>
      <c r="I119" s="17" t="s">
        <v>159</v>
      </c>
    </row>
    <row r="120" spans="1:11" outlineLevel="2" x14ac:dyDescent="0.25">
      <c r="A120" s="36" t="s">
        <v>114</v>
      </c>
      <c r="B120" s="17" t="s">
        <v>160</v>
      </c>
      <c r="C120" s="31" t="s">
        <v>169</v>
      </c>
      <c r="D120" s="31" t="s">
        <v>18</v>
      </c>
      <c r="E120" s="31">
        <v>7474</v>
      </c>
      <c r="F120" s="35">
        <v>30000</v>
      </c>
      <c r="G120" s="33">
        <v>67</v>
      </c>
      <c r="H120" s="17" t="s">
        <v>154</v>
      </c>
      <c r="I120" s="17" t="s">
        <v>170</v>
      </c>
      <c r="J120" s="1"/>
      <c r="K120" s="1"/>
    </row>
    <row r="121" spans="1:11" outlineLevel="2" x14ac:dyDescent="0.25">
      <c r="A121" s="36" t="s">
        <v>114</v>
      </c>
      <c r="B121" s="17" t="s">
        <v>160</v>
      </c>
      <c r="C121" s="31" t="s">
        <v>155</v>
      </c>
      <c r="D121" s="31" t="s">
        <v>33</v>
      </c>
      <c r="E121" s="31">
        <v>6662</v>
      </c>
      <c r="F121" s="35">
        <v>7577</v>
      </c>
      <c r="G121" s="33">
        <v>71</v>
      </c>
      <c r="H121" s="17" t="s">
        <v>162</v>
      </c>
      <c r="I121" s="17" t="s">
        <v>161</v>
      </c>
      <c r="J121" s="1"/>
      <c r="K121" s="1"/>
    </row>
    <row r="122" spans="1:11" outlineLevel="2" x14ac:dyDescent="0.25">
      <c r="A122" s="36" t="s">
        <v>114</v>
      </c>
      <c r="B122" s="36" t="s">
        <v>17</v>
      </c>
      <c r="C122" s="45">
        <v>2169</v>
      </c>
      <c r="D122" s="37" t="s">
        <v>18</v>
      </c>
      <c r="E122" s="37">
        <v>7474</v>
      </c>
      <c r="F122" s="39">
        <v>10000</v>
      </c>
      <c r="G122" s="37">
        <v>93</v>
      </c>
      <c r="H122" s="36" t="s">
        <v>122</v>
      </c>
      <c r="I122" s="36" t="s">
        <v>123</v>
      </c>
      <c r="J122" s="1"/>
      <c r="K122" s="1"/>
    </row>
    <row r="123" spans="1:11" outlineLevel="2" x14ac:dyDescent="0.25">
      <c r="A123" s="36" t="s">
        <v>114</v>
      </c>
      <c r="B123" s="17" t="s">
        <v>158</v>
      </c>
      <c r="C123" s="31" t="s">
        <v>155</v>
      </c>
      <c r="D123" s="31" t="s">
        <v>33</v>
      </c>
      <c r="E123" s="31">
        <v>6663</v>
      </c>
      <c r="F123" s="35">
        <v>17100</v>
      </c>
      <c r="G123" s="33">
        <v>116</v>
      </c>
      <c r="H123" s="17" t="s">
        <v>164</v>
      </c>
      <c r="I123" s="17" t="s">
        <v>168</v>
      </c>
    </row>
    <row r="124" spans="1:11" outlineLevel="2" x14ac:dyDescent="0.25">
      <c r="A124" s="36" t="s">
        <v>114</v>
      </c>
      <c r="B124" s="36" t="s">
        <v>5</v>
      </c>
      <c r="C124" s="45">
        <v>2169</v>
      </c>
      <c r="D124" s="37" t="s">
        <v>18</v>
      </c>
      <c r="E124" s="37">
        <v>7474</v>
      </c>
      <c r="F124" s="39">
        <v>15000</v>
      </c>
      <c r="G124" s="37">
        <v>128</v>
      </c>
      <c r="H124" s="36" t="s">
        <v>120</v>
      </c>
      <c r="I124" s="36" t="s">
        <v>121</v>
      </c>
      <c r="J124" s="1"/>
      <c r="K124" s="1"/>
    </row>
    <row r="125" spans="1:11" outlineLevel="2" x14ac:dyDescent="0.25">
      <c r="A125" s="44" t="s">
        <v>114</v>
      </c>
      <c r="B125" s="36" t="s">
        <v>5</v>
      </c>
      <c r="C125" s="37" t="s">
        <v>115</v>
      </c>
      <c r="D125" s="37" t="s">
        <v>33</v>
      </c>
      <c r="E125" s="37">
        <v>6662</v>
      </c>
      <c r="F125" s="39">
        <v>15000</v>
      </c>
      <c r="G125" s="37">
        <v>131</v>
      </c>
      <c r="H125" s="36" t="s">
        <v>118</v>
      </c>
      <c r="I125" s="36" t="s">
        <v>119</v>
      </c>
      <c r="J125" s="1"/>
      <c r="K125" s="1"/>
    </row>
    <row r="126" spans="1:11" outlineLevel="1" x14ac:dyDescent="0.25">
      <c r="A126" s="50" t="s">
        <v>289</v>
      </c>
      <c r="B126" s="36"/>
      <c r="C126" s="37"/>
      <c r="D126" s="37"/>
      <c r="E126" s="37"/>
      <c r="F126" s="39">
        <f>SUBTOTAL(9,F113:F125)</f>
        <v>192677</v>
      </c>
      <c r="G126" s="37"/>
      <c r="H126" s="36"/>
      <c r="I126" s="36"/>
      <c r="J126" s="1"/>
      <c r="K126" s="1"/>
    </row>
    <row r="127" spans="1:11" outlineLevel="2" x14ac:dyDescent="0.25">
      <c r="A127" s="36" t="s">
        <v>125</v>
      </c>
      <c r="B127" s="36" t="s">
        <v>5</v>
      </c>
      <c r="C127" s="38">
        <v>2220</v>
      </c>
      <c r="D127" s="37" t="s">
        <v>134</v>
      </c>
      <c r="E127" s="37">
        <v>6659</v>
      </c>
      <c r="F127" s="39">
        <v>4000</v>
      </c>
      <c r="G127" s="37">
        <v>6</v>
      </c>
      <c r="H127" s="36" t="s">
        <v>128</v>
      </c>
      <c r="I127" s="36" t="s">
        <v>135</v>
      </c>
      <c r="J127" s="1"/>
      <c r="K127" s="1"/>
    </row>
    <row r="128" spans="1:11" outlineLevel="2" x14ac:dyDescent="0.25">
      <c r="A128" s="36" t="s">
        <v>125</v>
      </c>
      <c r="B128" s="36" t="s">
        <v>5</v>
      </c>
      <c r="C128" s="38">
        <v>2220</v>
      </c>
      <c r="D128" s="37" t="s">
        <v>134</v>
      </c>
      <c r="E128" s="37">
        <v>6659</v>
      </c>
      <c r="F128" s="39">
        <v>4000</v>
      </c>
      <c r="G128" s="37">
        <v>7</v>
      </c>
      <c r="H128" s="36" t="s">
        <v>128</v>
      </c>
      <c r="I128" s="36" t="s">
        <v>135</v>
      </c>
      <c r="J128" s="2"/>
      <c r="K128" s="1"/>
    </row>
    <row r="129" spans="1:11" outlineLevel="2" x14ac:dyDescent="0.25">
      <c r="A129" s="36" t="s">
        <v>125</v>
      </c>
      <c r="B129" s="36" t="s">
        <v>5</v>
      </c>
      <c r="C129" s="38">
        <v>2220</v>
      </c>
      <c r="D129" s="37" t="s">
        <v>6</v>
      </c>
      <c r="E129" s="37">
        <v>7513</v>
      </c>
      <c r="F129" s="39">
        <v>3000</v>
      </c>
      <c r="G129" s="37">
        <v>11</v>
      </c>
      <c r="H129" s="36" t="s">
        <v>136</v>
      </c>
      <c r="I129" s="36" t="s">
        <v>137</v>
      </c>
      <c r="J129" s="1"/>
      <c r="K129" s="1"/>
    </row>
    <row r="130" spans="1:11" outlineLevel="2" x14ac:dyDescent="0.25">
      <c r="A130" s="36" t="s">
        <v>125</v>
      </c>
      <c r="B130" s="36" t="s">
        <v>5</v>
      </c>
      <c r="C130" s="38">
        <v>2220</v>
      </c>
      <c r="D130" s="7" t="s">
        <v>33</v>
      </c>
      <c r="E130" s="37">
        <v>6659</v>
      </c>
      <c r="F130" s="39">
        <v>15000</v>
      </c>
      <c r="G130" s="37">
        <v>20</v>
      </c>
      <c r="H130" s="36" t="s">
        <v>128</v>
      </c>
      <c r="I130" s="36" t="s">
        <v>129</v>
      </c>
      <c r="J130" s="1"/>
      <c r="K130" s="1"/>
    </row>
    <row r="131" spans="1:11" outlineLevel="2" x14ac:dyDescent="0.25">
      <c r="A131" s="17" t="s">
        <v>125</v>
      </c>
      <c r="B131" s="17" t="s">
        <v>158</v>
      </c>
      <c r="C131" s="31">
        <v>2219</v>
      </c>
      <c r="D131" s="31" t="s">
        <v>18</v>
      </c>
      <c r="E131" s="31">
        <v>6657</v>
      </c>
      <c r="F131" s="35">
        <v>5000</v>
      </c>
      <c r="G131" s="33">
        <v>56</v>
      </c>
      <c r="H131" s="17" t="s">
        <v>234</v>
      </c>
      <c r="I131" s="17" t="s">
        <v>233</v>
      </c>
      <c r="J131" s="1"/>
      <c r="K131" s="1"/>
    </row>
    <row r="132" spans="1:11" outlineLevel="2" x14ac:dyDescent="0.25">
      <c r="A132" s="36" t="s">
        <v>125</v>
      </c>
      <c r="B132" s="36" t="s">
        <v>5</v>
      </c>
      <c r="C132" s="38">
        <v>2220</v>
      </c>
      <c r="D132" s="7" t="s">
        <v>33</v>
      </c>
      <c r="E132" s="37">
        <v>6659</v>
      </c>
      <c r="F132" s="39">
        <v>85000</v>
      </c>
      <c r="G132" s="37">
        <v>62</v>
      </c>
      <c r="H132" s="46" t="s">
        <v>130</v>
      </c>
      <c r="I132" s="36" t="s">
        <v>131</v>
      </c>
      <c r="J132" s="1"/>
      <c r="K132" s="1"/>
    </row>
    <row r="133" spans="1:11" outlineLevel="2" x14ac:dyDescent="0.25">
      <c r="A133" s="36" t="s">
        <v>125</v>
      </c>
      <c r="B133" s="36" t="s">
        <v>17</v>
      </c>
      <c r="C133" s="38">
        <v>2220</v>
      </c>
      <c r="D133" s="7" t="s">
        <v>33</v>
      </c>
      <c r="E133" s="37">
        <v>6659</v>
      </c>
      <c r="F133" s="39">
        <v>3000</v>
      </c>
      <c r="G133" s="37">
        <v>95</v>
      </c>
      <c r="H133" s="36" t="s">
        <v>132</v>
      </c>
      <c r="I133" s="36" t="s">
        <v>133</v>
      </c>
      <c r="J133" s="1"/>
      <c r="K133" s="1"/>
    </row>
    <row r="134" spans="1:11" outlineLevel="2" x14ac:dyDescent="0.25">
      <c r="A134" s="17" t="s">
        <v>125</v>
      </c>
      <c r="B134" s="17" t="s">
        <v>158</v>
      </c>
      <c r="C134" s="31">
        <v>2219</v>
      </c>
      <c r="D134" s="31" t="s">
        <v>18</v>
      </c>
      <c r="E134" s="31">
        <v>6657</v>
      </c>
      <c r="F134" s="35">
        <v>20000</v>
      </c>
      <c r="G134" s="33">
        <v>114</v>
      </c>
      <c r="H134" s="17" t="s">
        <v>234</v>
      </c>
      <c r="I134" s="17" t="s">
        <v>233</v>
      </c>
      <c r="J134" s="1"/>
      <c r="K134" s="1"/>
    </row>
    <row r="135" spans="1:11" outlineLevel="2" x14ac:dyDescent="0.25">
      <c r="A135" s="36" t="s">
        <v>125</v>
      </c>
      <c r="B135" s="36" t="s">
        <v>5</v>
      </c>
      <c r="C135" s="38">
        <v>2140</v>
      </c>
      <c r="D135" s="37" t="s">
        <v>13</v>
      </c>
      <c r="E135" s="37">
        <v>7221</v>
      </c>
      <c r="F135" s="39">
        <v>19000</v>
      </c>
      <c r="G135" s="37">
        <v>129</v>
      </c>
      <c r="H135" s="36" t="s">
        <v>126</v>
      </c>
      <c r="I135" s="36" t="s">
        <v>127</v>
      </c>
      <c r="J135" s="1"/>
      <c r="K135" s="1"/>
    </row>
    <row r="136" spans="1:11" outlineLevel="1" x14ac:dyDescent="0.25">
      <c r="A136" s="49" t="s">
        <v>290</v>
      </c>
      <c r="B136" s="36"/>
      <c r="C136" s="38"/>
      <c r="D136" s="37"/>
      <c r="E136" s="37"/>
      <c r="F136" s="39">
        <f>SUBTOTAL(9,F127:F135)</f>
        <v>158000</v>
      </c>
      <c r="G136" s="37"/>
      <c r="H136" s="36"/>
      <c r="I136" s="36"/>
      <c r="J136" s="1"/>
      <c r="K136" s="1"/>
    </row>
    <row r="137" spans="1:11" outlineLevel="2" x14ac:dyDescent="0.25">
      <c r="A137" s="36" t="s">
        <v>138</v>
      </c>
      <c r="B137" s="36" t="s">
        <v>5</v>
      </c>
      <c r="C137" s="38">
        <v>2110</v>
      </c>
      <c r="D137" s="37" t="s">
        <v>29</v>
      </c>
      <c r="E137" s="37">
        <v>6648</v>
      </c>
      <c r="F137" s="39">
        <v>14000</v>
      </c>
      <c r="G137" s="37">
        <v>8</v>
      </c>
      <c r="H137" s="36" t="s">
        <v>143</v>
      </c>
      <c r="I137" s="36" t="s">
        <v>144</v>
      </c>
    </row>
    <row r="138" spans="1:11" outlineLevel="2" x14ac:dyDescent="0.25">
      <c r="A138" s="36" t="s">
        <v>138</v>
      </c>
      <c r="B138" s="36" t="s">
        <v>5</v>
      </c>
      <c r="C138" s="38">
        <v>2105</v>
      </c>
      <c r="D138" s="37" t="s">
        <v>29</v>
      </c>
      <c r="E138" s="37">
        <v>6647</v>
      </c>
      <c r="F138" s="39">
        <v>5000</v>
      </c>
      <c r="G138" s="37">
        <v>13</v>
      </c>
      <c r="H138" s="36" t="s">
        <v>139</v>
      </c>
      <c r="I138" s="36" t="s">
        <v>140</v>
      </c>
    </row>
    <row r="139" spans="1:11" outlineLevel="2" x14ac:dyDescent="0.25">
      <c r="A139" s="36" t="s">
        <v>138</v>
      </c>
      <c r="B139" s="17" t="s">
        <v>153</v>
      </c>
      <c r="C139" s="31">
        <v>2114</v>
      </c>
      <c r="D139" s="31" t="s">
        <v>29</v>
      </c>
      <c r="E139" s="31">
        <v>6651</v>
      </c>
      <c r="F139" s="35">
        <v>37577.14</v>
      </c>
      <c r="G139" s="33">
        <v>33</v>
      </c>
      <c r="H139" s="17" t="s">
        <v>171</v>
      </c>
      <c r="I139" s="17" t="s">
        <v>175</v>
      </c>
      <c r="J139" s="1"/>
      <c r="K139" s="1"/>
    </row>
    <row r="140" spans="1:11" outlineLevel="2" x14ac:dyDescent="0.25">
      <c r="A140" s="36" t="s">
        <v>138</v>
      </c>
      <c r="B140" s="17" t="s">
        <v>158</v>
      </c>
      <c r="C140" s="31">
        <v>2114</v>
      </c>
      <c r="D140" s="31" t="s">
        <v>29</v>
      </c>
      <c r="E140" s="31">
        <v>6651</v>
      </c>
      <c r="F140" s="35">
        <v>5877.14</v>
      </c>
      <c r="G140" s="33">
        <v>59</v>
      </c>
      <c r="H140" s="17" t="s">
        <v>171</v>
      </c>
      <c r="I140" s="17" t="s">
        <v>176</v>
      </c>
      <c r="J140" s="5"/>
      <c r="K140" s="6">
        <f>SUM(F93:F145)</f>
        <v>1487402.5399999998</v>
      </c>
    </row>
    <row r="141" spans="1:11" outlineLevel="2" x14ac:dyDescent="0.25">
      <c r="A141" s="36" t="s">
        <v>138</v>
      </c>
      <c r="B141" s="36" t="s">
        <v>5</v>
      </c>
      <c r="C141" s="38">
        <v>2110</v>
      </c>
      <c r="D141" s="37" t="s">
        <v>29</v>
      </c>
      <c r="E141" s="37">
        <v>6648</v>
      </c>
      <c r="F141" s="39">
        <v>12577.14</v>
      </c>
      <c r="G141" s="37">
        <v>60</v>
      </c>
      <c r="H141" s="36" t="s">
        <v>7</v>
      </c>
      <c r="I141" s="36" t="s">
        <v>145</v>
      </c>
    </row>
    <row r="142" spans="1:11" outlineLevel="2" x14ac:dyDescent="0.25">
      <c r="A142" s="36" t="s">
        <v>138</v>
      </c>
      <c r="B142" s="17" t="s">
        <v>160</v>
      </c>
      <c r="C142" s="31" t="s">
        <v>172</v>
      </c>
      <c r="D142" s="31" t="s">
        <v>29</v>
      </c>
      <c r="E142" s="31">
        <v>6648</v>
      </c>
      <c r="F142" s="35">
        <v>15000</v>
      </c>
      <c r="G142" s="33">
        <v>64</v>
      </c>
      <c r="H142" s="17" t="s">
        <v>171</v>
      </c>
      <c r="I142" s="17" t="s">
        <v>173</v>
      </c>
    </row>
    <row r="143" spans="1:11" outlineLevel="2" x14ac:dyDescent="0.25">
      <c r="A143" s="36" t="s">
        <v>138</v>
      </c>
      <c r="B143" s="17" t="s">
        <v>160</v>
      </c>
      <c r="C143" s="31" t="s">
        <v>172</v>
      </c>
      <c r="D143" s="31" t="s">
        <v>29</v>
      </c>
      <c r="E143" s="31">
        <v>6648</v>
      </c>
      <c r="F143" s="35">
        <v>30000</v>
      </c>
      <c r="G143" s="33">
        <v>66</v>
      </c>
      <c r="H143" s="17" t="s">
        <v>171</v>
      </c>
      <c r="I143" s="17" t="s">
        <v>174</v>
      </c>
      <c r="J143" s="2"/>
      <c r="K143" s="2"/>
    </row>
    <row r="144" spans="1:11" outlineLevel="2" x14ac:dyDescent="0.25">
      <c r="A144" s="36" t="s">
        <v>138</v>
      </c>
      <c r="B144" s="36" t="s">
        <v>17</v>
      </c>
      <c r="C144" s="38">
        <v>2105</v>
      </c>
      <c r="D144" s="37" t="s">
        <v>29</v>
      </c>
      <c r="E144" s="37">
        <v>6647</v>
      </c>
      <c r="F144" s="39">
        <v>3000</v>
      </c>
      <c r="G144" s="37">
        <v>76</v>
      </c>
      <c r="H144" s="36" t="s">
        <v>141</v>
      </c>
      <c r="I144" s="36" t="s">
        <v>142</v>
      </c>
      <c r="J144" s="1"/>
      <c r="K144" s="1"/>
    </row>
    <row r="145" spans="1:11" outlineLevel="2" x14ac:dyDescent="0.25">
      <c r="A145" s="36" t="s">
        <v>138</v>
      </c>
      <c r="B145" s="36" t="s">
        <v>5</v>
      </c>
      <c r="C145" s="38">
        <v>2114</v>
      </c>
      <c r="D145" s="37" t="s">
        <v>29</v>
      </c>
      <c r="E145" s="37">
        <v>6651</v>
      </c>
      <c r="F145" s="39">
        <v>10000</v>
      </c>
      <c r="G145" s="37">
        <v>132</v>
      </c>
      <c r="H145" s="36" t="s">
        <v>7</v>
      </c>
      <c r="I145" s="36" t="s">
        <v>146</v>
      </c>
      <c r="J145" s="1"/>
      <c r="K145" s="1"/>
    </row>
    <row r="146" spans="1:11" outlineLevel="1" x14ac:dyDescent="0.25">
      <c r="A146" s="49" t="s">
        <v>291</v>
      </c>
      <c r="B146" s="36"/>
      <c r="C146" s="38"/>
      <c r="D146" s="37"/>
      <c r="E146" s="37"/>
      <c r="F146" s="39">
        <f>SUBTOTAL(9,F137:F145)</f>
        <v>133031.41999999998</v>
      </c>
      <c r="G146" s="37"/>
      <c r="H146" s="36"/>
      <c r="I146" s="36"/>
      <c r="J146" s="1"/>
      <c r="K146" s="1"/>
    </row>
    <row r="147" spans="1:11" outlineLevel="1" x14ac:dyDescent="0.25">
      <c r="A147" s="15"/>
      <c r="B147" s="15"/>
      <c r="C147" s="19"/>
      <c r="D147" s="27"/>
      <c r="E147" s="27"/>
      <c r="F147" s="22">
        <f>SUBTOTAL(9,F5:F146)</f>
        <v>1414348.2599999998</v>
      </c>
      <c r="G147" s="23"/>
      <c r="H147" s="15"/>
      <c r="I147" s="19"/>
      <c r="J147" s="2"/>
      <c r="K147" s="2"/>
    </row>
    <row r="148" spans="1:11" outlineLevel="1" x14ac:dyDescent="0.25">
      <c r="A148" s="15"/>
      <c r="B148" s="15"/>
      <c r="C148" s="19"/>
      <c r="D148" s="27"/>
      <c r="E148" s="27"/>
      <c r="F148" s="27"/>
      <c r="G148" s="23"/>
      <c r="H148" s="15"/>
      <c r="I148" s="19"/>
      <c r="J148" s="2"/>
      <c r="K148" s="2"/>
    </row>
    <row r="149" spans="1:11" outlineLevel="1" x14ac:dyDescent="0.25">
      <c r="A149" s="15"/>
      <c r="B149" s="15"/>
      <c r="C149" s="19"/>
      <c r="D149" s="27"/>
      <c r="E149" s="27"/>
      <c r="F149" s="27"/>
      <c r="G149" s="23"/>
      <c r="H149" s="15"/>
      <c r="I149" s="19"/>
      <c r="J149" s="2"/>
      <c r="K149" s="2"/>
    </row>
    <row r="150" spans="1:11" outlineLevel="1" x14ac:dyDescent="0.25">
      <c r="A150" s="15"/>
      <c r="B150" s="15"/>
      <c r="C150" s="19"/>
      <c r="D150" s="27"/>
      <c r="E150" s="27"/>
      <c r="F150" s="27"/>
      <c r="G150" s="23"/>
      <c r="H150" s="15"/>
      <c r="I150" s="19"/>
      <c r="J150" s="1"/>
      <c r="K150" s="1"/>
    </row>
    <row r="151" spans="1:11" outlineLevel="1" x14ac:dyDescent="0.25"/>
    <row r="152" spans="1:11" outlineLevel="1" x14ac:dyDescent="0.25"/>
    <row r="153" spans="1:11" outlineLevel="1" x14ac:dyDescent="0.25">
      <c r="A153" s="51" t="s">
        <v>284</v>
      </c>
      <c r="F153" s="29">
        <f>SUBTOTAL(9,F5:F152)</f>
        <v>1414348.2599999998</v>
      </c>
    </row>
  </sheetData>
  <sortState ref="A5:I187">
    <sortCondition ref="A5:A187"/>
    <sortCondition ref="G5:G187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opLeftCell="A121" workbookViewId="0">
      <selection activeCell="F150" sqref="F150"/>
    </sheetView>
  </sheetViews>
  <sheetFormatPr defaultRowHeight="15" outlineLevelRow="1" x14ac:dyDescent="0.25"/>
  <cols>
    <col min="2" max="2" width="6.42578125" customWidth="1"/>
    <col min="3" max="3" width="7" style="29" customWidth="1"/>
    <col min="4" max="4" width="9.28515625" style="29" bestFit="1" customWidth="1"/>
    <col min="5" max="5" width="7.28515625" style="29" customWidth="1"/>
    <col min="6" max="6" width="10.7109375" style="29" customWidth="1"/>
    <col min="7" max="7" width="8.5703125" style="25" customWidth="1"/>
    <col min="8" max="8" width="33.85546875" customWidth="1"/>
    <col min="9" max="9" width="39.140625" customWidth="1"/>
  </cols>
  <sheetData>
    <row r="1" spans="1:9" x14ac:dyDescent="0.25">
      <c r="A1" s="11"/>
      <c r="B1" s="12" t="s">
        <v>147</v>
      </c>
      <c r="C1" s="30"/>
      <c r="D1" s="26"/>
      <c r="E1" s="26"/>
      <c r="F1" s="26"/>
      <c r="G1" s="21"/>
      <c r="H1" s="13"/>
      <c r="I1" s="11"/>
    </row>
    <row r="2" spans="1:9" x14ac:dyDescent="0.25">
      <c r="A2" s="11"/>
      <c r="B2" s="14"/>
      <c r="C2" s="30"/>
      <c r="D2" s="26"/>
      <c r="E2" s="26"/>
      <c r="F2" s="26"/>
      <c r="G2" s="21"/>
      <c r="H2" s="13"/>
      <c r="I2" s="11"/>
    </row>
    <row r="3" spans="1:9" x14ac:dyDescent="0.25">
      <c r="A3" s="11"/>
      <c r="B3" s="14"/>
      <c r="C3" s="30"/>
      <c r="D3" s="26"/>
      <c r="E3" s="26"/>
      <c r="F3" s="26"/>
      <c r="G3" s="21"/>
      <c r="H3" s="13"/>
      <c r="I3" s="11"/>
    </row>
    <row r="4" spans="1:9" x14ac:dyDescent="0.25">
      <c r="A4" s="32" t="s">
        <v>0</v>
      </c>
      <c r="B4" s="32" t="s">
        <v>1</v>
      </c>
      <c r="C4" s="33" t="s">
        <v>149</v>
      </c>
      <c r="D4" s="33" t="s">
        <v>150</v>
      </c>
      <c r="E4" s="33" t="s">
        <v>2</v>
      </c>
      <c r="F4" s="34" t="s">
        <v>3</v>
      </c>
      <c r="G4" s="33" t="s">
        <v>148</v>
      </c>
      <c r="H4" s="32" t="s">
        <v>152</v>
      </c>
      <c r="I4" s="32" t="s">
        <v>151</v>
      </c>
    </row>
    <row r="5" spans="1:9" x14ac:dyDescent="0.25">
      <c r="A5" s="36" t="s">
        <v>99</v>
      </c>
      <c r="B5" s="36" t="s">
        <v>5</v>
      </c>
      <c r="C5" s="37" t="s">
        <v>104</v>
      </c>
      <c r="D5" s="37" t="s">
        <v>33</v>
      </c>
      <c r="E5" s="37">
        <v>6633</v>
      </c>
      <c r="F5" s="39">
        <v>2000</v>
      </c>
      <c r="G5" s="37">
        <v>17</v>
      </c>
      <c r="H5" s="36" t="s">
        <v>105</v>
      </c>
      <c r="I5" s="36" t="s">
        <v>106</v>
      </c>
    </row>
    <row r="6" spans="1:9" x14ac:dyDescent="0.25">
      <c r="A6" s="36" t="s">
        <v>99</v>
      </c>
      <c r="B6" s="36" t="s">
        <v>5</v>
      </c>
      <c r="C6" s="37" t="s">
        <v>104</v>
      </c>
      <c r="D6" s="42" t="s">
        <v>33</v>
      </c>
      <c r="E6" s="37">
        <v>6633</v>
      </c>
      <c r="F6" s="39">
        <v>2577.14</v>
      </c>
      <c r="G6" s="37">
        <v>21</v>
      </c>
      <c r="H6" s="36" t="s">
        <v>107</v>
      </c>
      <c r="I6" s="36" t="s">
        <v>108</v>
      </c>
    </row>
    <row r="7" spans="1:9" x14ac:dyDescent="0.25">
      <c r="A7" s="36" t="s">
        <v>99</v>
      </c>
      <c r="B7" s="17" t="s">
        <v>153</v>
      </c>
      <c r="C7" s="31" t="s">
        <v>179</v>
      </c>
      <c r="D7" s="31" t="s">
        <v>184</v>
      </c>
      <c r="E7" s="31">
        <v>7468</v>
      </c>
      <c r="F7" s="35">
        <v>10000</v>
      </c>
      <c r="G7" s="33">
        <v>32</v>
      </c>
      <c r="H7" s="17" t="s">
        <v>186</v>
      </c>
      <c r="I7" s="17" t="s">
        <v>185</v>
      </c>
    </row>
    <row r="8" spans="1:9" x14ac:dyDescent="0.25">
      <c r="A8" s="36" t="s">
        <v>99</v>
      </c>
      <c r="B8" s="36" t="s">
        <v>17</v>
      </c>
      <c r="C8" s="37" t="s">
        <v>104</v>
      </c>
      <c r="D8" s="37" t="s">
        <v>33</v>
      </c>
      <c r="E8" s="37">
        <v>6633</v>
      </c>
      <c r="F8" s="39">
        <v>5000</v>
      </c>
      <c r="G8" s="37">
        <v>73</v>
      </c>
      <c r="H8" s="36" t="s">
        <v>109</v>
      </c>
      <c r="I8" s="36" t="s">
        <v>111</v>
      </c>
    </row>
    <row r="9" spans="1:9" x14ac:dyDescent="0.25">
      <c r="A9" s="36" t="s">
        <v>99</v>
      </c>
      <c r="B9" s="36" t="s">
        <v>17</v>
      </c>
      <c r="C9" s="37" t="s">
        <v>104</v>
      </c>
      <c r="D9" s="7" t="s">
        <v>33</v>
      </c>
      <c r="E9" s="37">
        <v>6633</v>
      </c>
      <c r="F9" s="39">
        <v>5000</v>
      </c>
      <c r="G9" s="37">
        <v>77</v>
      </c>
      <c r="H9" s="36" t="s">
        <v>112</v>
      </c>
      <c r="I9" s="36" t="s">
        <v>113</v>
      </c>
    </row>
    <row r="10" spans="1:9" x14ac:dyDescent="0.25">
      <c r="A10" s="36" t="s">
        <v>99</v>
      </c>
      <c r="B10" s="17" t="s">
        <v>158</v>
      </c>
      <c r="C10" s="31" t="s">
        <v>179</v>
      </c>
      <c r="D10" s="31" t="s">
        <v>33</v>
      </c>
      <c r="E10" s="31">
        <v>6633</v>
      </c>
      <c r="F10" s="35">
        <v>10000</v>
      </c>
      <c r="G10" s="33">
        <v>103</v>
      </c>
      <c r="H10" s="17" t="s">
        <v>181</v>
      </c>
      <c r="I10" s="17" t="s">
        <v>180</v>
      </c>
    </row>
    <row r="11" spans="1:9" x14ac:dyDescent="0.25">
      <c r="A11" s="36" t="s">
        <v>99</v>
      </c>
      <c r="B11" s="17" t="s">
        <v>17</v>
      </c>
      <c r="C11" s="31" t="s">
        <v>179</v>
      </c>
      <c r="D11" s="31" t="s">
        <v>33</v>
      </c>
      <c r="E11" s="31">
        <v>6633</v>
      </c>
      <c r="F11" s="35">
        <v>8000</v>
      </c>
      <c r="G11" s="33">
        <v>118</v>
      </c>
      <c r="H11" s="17" t="s">
        <v>183</v>
      </c>
      <c r="I11" s="17" t="s">
        <v>182</v>
      </c>
    </row>
    <row r="12" spans="1:9" x14ac:dyDescent="0.25">
      <c r="A12" s="36" t="s">
        <v>99</v>
      </c>
      <c r="B12" s="36" t="s">
        <v>5</v>
      </c>
      <c r="C12" s="37" t="s">
        <v>104</v>
      </c>
      <c r="D12" s="37" t="s">
        <v>33</v>
      </c>
      <c r="E12" s="37">
        <v>6633</v>
      </c>
      <c r="F12" s="39">
        <v>5000</v>
      </c>
      <c r="G12" s="37">
        <v>130</v>
      </c>
      <c r="H12" s="36" t="s">
        <v>109</v>
      </c>
      <c r="I12" s="36" t="s">
        <v>110</v>
      </c>
    </row>
    <row r="13" spans="1:9" x14ac:dyDescent="0.25">
      <c r="A13" s="36" t="s">
        <v>28</v>
      </c>
      <c r="B13" s="36" t="s">
        <v>5</v>
      </c>
      <c r="C13" s="7" t="s">
        <v>32</v>
      </c>
      <c r="D13" s="7" t="s">
        <v>36</v>
      </c>
      <c r="E13" s="37">
        <v>7503</v>
      </c>
      <c r="F13" s="39">
        <v>13500</v>
      </c>
      <c r="G13" s="37">
        <v>2</v>
      </c>
      <c r="H13" s="36" t="s">
        <v>37</v>
      </c>
      <c r="I13" s="36" t="s">
        <v>38</v>
      </c>
    </row>
    <row r="14" spans="1:9" x14ac:dyDescent="0.25">
      <c r="A14" s="36" t="s">
        <v>28</v>
      </c>
      <c r="B14" s="36" t="s">
        <v>5</v>
      </c>
      <c r="C14" s="37" t="s">
        <v>39</v>
      </c>
      <c r="D14" s="37" t="s">
        <v>33</v>
      </c>
      <c r="E14" s="37">
        <v>6643</v>
      </c>
      <c r="F14" s="39">
        <v>3000</v>
      </c>
      <c r="G14" s="37">
        <v>16</v>
      </c>
      <c r="H14" s="36" t="s">
        <v>43</v>
      </c>
      <c r="I14" s="36" t="s">
        <v>44</v>
      </c>
    </row>
    <row r="15" spans="1:9" x14ac:dyDescent="0.25">
      <c r="A15" s="17" t="s">
        <v>28</v>
      </c>
      <c r="B15" s="17" t="s">
        <v>158</v>
      </c>
      <c r="C15" s="31" t="s">
        <v>200</v>
      </c>
      <c r="D15" s="31" t="s">
        <v>33</v>
      </c>
      <c r="E15" s="31">
        <v>7470</v>
      </c>
      <c r="F15" s="35">
        <v>5000</v>
      </c>
      <c r="G15" s="33">
        <v>43</v>
      </c>
      <c r="H15" s="17" t="s">
        <v>37</v>
      </c>
      <c r="I15" s="17" t="s">
        <v>190</v>
      </c>
    </row>
    <row r="16" spans="1:9" x14ac:dyDescent="0.25">
      <c r="A16" s="17" t="s">
        <v>28</v>
      </c>
      <c r="B16" s="17" t="s">
        <v>158</v>
      </c>
      <c r="C16" s="31" t="s">
        <v>200</v>
      </c>
      <c r="D16" s="31" t="s">
        <v>184</v>
      </c>
      <c r="E16" s="31">
        <v>6645</v>
      </c>
      <c r="F16" s="35">
        <v>4000</v>
      </c>
      <c r="G16" s="33">
        <v>46</v>
      </c>
      <c r="H16" s="17" t="s">
        <v>34</v>
      </c>
      <c r="I16" s="17" t="s">
        <v>201</v>
      </c>
    </row>
    <row r="17" spans="1:9" x14ac:dyDescent="0.25">
      <c r="A17" s="17" t="s">
        <v>28</v>
      </c>
      <c r="B17" s="17" t="s">
        <v>158</v>
      </c>
      <c r="C17" s="31" t="s">
        <v>189</v>
      </c>
      <c r="D17" s="31" t="s">
        <v>33</v>
      </c>
      <c r="E17" s="31">
        <v>6643</v>
      </c>
      <c r="F17" s="35">
        <v>3000</v>
      </c>
      <c r="G17" s="33">
        <v>48</v>
      </c>
      <c r="H17" s="17" t="s">
        <v>43</v>
      </c>
      <c r="I17" s="17" t="s">
        <v>190</v>
      </c>
    </row>
    <row r="18" spans="1:9" x14ac:dyDescent="0.25">
      <c r="A18" s="17" t="s">
        <v>28</v>
      </c>
      <c r="B18" s="17" t="s">
        <v>158</v>
      </c>
      <c r="C18" s="31" t="s">
        <v>189</v>
      </c>
      <c r="D18" s="31" t="s">
        <v>33</v>
      </c>
      <c r="E18" s="31">
        <v>6643</v>
      </c>
      <c r="F18" s="35">
        <v>5000</v>
      </c>
      <c r="G18" s="33">
        <v>49</v>
      </c>
      <c r="H18" s="17" t="s">
        <v>191</v>
      </c>
      <c r="I18" s="17" t="s">
        <v>178</v>
      </c>
    </row>
    <row r="19" spans="1:9" x14ac:dyDescent="0.25">
      <c r="A19" s="17" t="s">
        <v>28</v>
      </c>
      <c r="B19" s="17" t="s">
        <v>158</v>
      </c>
      <c r="C19" s="31" t="s">
        <v>189</v>
      </c>
      <c r="D19" s="31" t="s">
        <v>33</v>
      </c>
      <c r="E19" s="31">
        <v>6643</v>
      </c>
      <c r="F19" s="35">
        <v>5000</v>
      </c>
      <c r="G19" s="33">
        <v>50</v>
      </c>
      <c r="H19" s="17" t="s">
        <v>48</v>
      </c>
      <c r="I19" s="17" t="s">
        <v>178</v>
      </c>
    </row>
    <row r="20" spans="1:9" x14ac:dyDescent="0.25">
      <c r="A20" s="17" t="s">
        <v>28</v>
      </c>
      <c r="B20" s="17" t="s">
        <v>158</v>
      </c>
      <c r="C20" s="31" t="s">
        <v>203</v>
      </c>
      <c r="D20" s="31" t="s">
        <v>33</v>
      </c>
      <c r="E20" s="31">
        <v>7471</v>
      </c>
      <c r="F20" s="35">
        <v>5000</v>
      </c>
      <c r="G20" s="33">
        <v>51</v>
      </c>
      <c r="H20" s="17" t="s">
        <v>194</v>
      </c>
      <c r="I20" s="17" t="s">
        <v>197</v>
      </c>
    </row>
    <row r="21" spans="1:9" x14ac:dyDescent="0.25">
      <c r="A21" s="17" t="s">
        <v>28</v>
      </c>
      <c r="B21" s="17" t="s">
        <v>158</v>
      </c>
      <c r="C21" s="31" t="s">
        <v>189</v>
      </c>
      <c r="D21" s="31" t="s">
        <v>33</v>
      </c>
      <c r="E21" s="31">
        <v>6643</v>
      </c>
      <c r="F21" s="35">
        <v>10000</v>
      </c>
      <c r="G21" s="33">
        <v>57</v>
      </c>
      <c r="H21" s="17" t="s">
        <v>192</v>
      </c>
      <c r="I21" s="17" t="s">
        <v>178</v>
      </c>
    </row>
    <row r="22" spans="1:9" x14ac:dyDescent="0.25">
      <c r="A22" s="17" t="s">
        <v>28</v>
      </c>
      <c r="B22" s="17" t="s">
        <v>158</v>
      </c>
      <c r="C22" s="31" t="s">
        <v>203</v>
      </c>
      <c r="D22" s="31" t="s">
        <v>33</v>
      </c>
      <c r="E22" s="31">
        <v>7471</v>
      </c>
      <c r="F22" s="35">
        <v>10100</v>
      </c>
      <c r="G22" s="33">
        <v>58</v>
      </c>
      <c r="H22" s="17" t="s">
        <v>204</v>
      </c>
      <c r="I22" s="17" t="s">
        <v>235</v>
      </c>
    </row>
    <row r="23" spans="1:9" x14ac:dyDescent="0.25">
      <c r="A23" s="17" t="s">
        <v>28</v>
      </c>
      <c r="B23" s="17" t="s">
        <v>160</v>
      </c>
      <c r="C23" s="31" t="s">
        <v>189</v>
      </c>
      <c r="D23" s="31" t="s">
        <v>33</v>
      </c>
      <c r="E23" s="31">
        <v>6643</v>
      </c>
      <c r="F23" s="35">
        <v>10000</v>
      </c>
      <c r="G23" s="33">
        <v>72</v>
      </c>
      <c r="H23" s="17" t="s">
        <v>194</v>
      </c>
      <c r="I23" s="17" t="s">
        <v>193</v>
      </c>
    </row>
    <row r="24" spans="1:9" x14ac:dyDescent="0.25">
      <c r="A24" s="36" t="s">
        <v>28</v>
      </c>
      <c r="B24" s="36" t="s">
        <v>17</v>
      </c>
      <c r="C24" s="37" t="s">
        <v>39</v>
      </c>
      <c r="D24" s="37" t="s">
        <v>33</v>
      </c>
      <c r="E24" s="37">
        <v>6643</v>
      </c>
      <c r="F24" s="39">
        <v>5000</v>
      </c>
      <c r="G24" s="37">
        <v>80</v>
      </c>
      <c r="H24" s="36" t="s">
        <v>45</v>
      </c>
      <c r="I24" s="36" t="s">
        <v>46</v>
      </c>
    </row>
    <row r="25" spans="1:9" x14ac:dyDescent="0.25">
      <c r="A25" s="44" t="s">
        <v>28</v>
      </c>
      <c r="B25" s="36" t="s">
        <v>17</v>
      </c>
      <c r="C25" s="37" t="s">
        <v>39</v>
      </c>
      <c r="D25" s="37" t="s">
        <v>40</v>
      </c>
      <c r="E25" s="37">
        <v>6643</v>
      </c>
      <c r="F25" s="39">
        <v>5000</v>
      </c>
      <c r="G25" s="37">
        <v>85</v>
      </c>
      <c r="H25" s="36" t="s">
        <v>41</v>
      </c>
      <c r="I25" s="36" t="s">
        <v>42</v>
      </c>
    </row>
    <row r="26" spans="1:9" x14ac:dyDescent="0.25">
      <c r="A26" s="36" t="s">
        <v>28</v>
      </c>
      <c r="B26" s="36" t="s">
        <v>17</v>
      </c>
      <c r="C26" s="37" t="s">
        <v>39</v>
      </c>
      <c r="D26" s="37" t="s">
        <v>33</v>
      </c>
      <c r="E26" s="37">
        <v>6643</v>
      </c>
      <c r="F26" s="39">
        <v>4000</v>
      </c>
      <c r="G26" s="37">
        <v>87</v>
      </c>
      <c r="H26" s="36" t="s">
        <v>43</v>
      </c>
      <c r="I26" s="36" t="s">
        <v>47</v>
      </c>
    </row>
    <row r="27" spans="1:9" x14ac:dyDescent="0.25">
      <c r="A27" s="36" t="s">
        <v>28</v>
      </c>
      <c r="B27" s="36" t="s">
        <v>17</v>
      </c>
      <c r="C27" s="37" t="s">
        <v>39</v>
      </c>
      <c r="D27" s="37" t="s">
        <v>33</v>
      </c>
      <c r="E27" s="37">
        <v>6643</v>
      </c>
      <c r="F27" s="39">
        <v>5000</v>
      </c>
      <c r="G27" s="37">
        <v>88</v>
      </c>
      <c r="H27" s="36" t="s">
        <v>48</v>
      </c>
      <c r="I27" s="36" t="s">
        <v>42</v>
      </c>
    </row>
    <row r="28" spans="1:9" x14ac:dyDescent="0.25">
      <c r="A28" s="36" t="s">
        <v>28</v>
      </c>
      <c r="B28" s="36" t="s">
        <v>17</v>
      </c>
      <c r="C28" s="37" t="s">
        <v>39</v>
      </c>
      <c r="D28" s="37" t="s">
        <v>33</v>
      </c>
      <c r="E28" s="37">
        <v>6643</v>
      </c>
      <c r="F28" s="39">
        <v>5000</v>
      </c>
      <c r="G28" s="37">
        <v>89</v>
      </c>
      <c r="H28" s="36" t="s">
        <v>49</v>
      </c>
      <c r="I28" s="36" t="s">
        <v>42</v>
      </c>
    </row>
    <row r="29" spans="1:9" x14ac:dyDescent="0.25">
      <c r="A29" s="36" t="s">
        <v>28</v>
      </c>
      <c r="B29" s="36" t="s">
        <v>17</v>
      </c>
      <c r="C29" s="37" t="s">
        <v>32</v>
      </c>
      <c r="D29" s="37" t="s">
        <v>33</v>
      </c>
      <c r="E29" s="37">
        <v>7470</v>
      </c>
      <c r="F29" s="39">
        <v>3000</v>
      </c>
      <c r="G29" s="37">
        <v>90</v>
      </c>
      <c r="H29" s="36" t="s">
        <v>34</v>
      </c>
      <c r="I29" s="36" t="s">
        <v>35</v>
      </c>
    </row>
    <row r="30" spans="1:9" x14ac:dyDescent="0.25">
      <c r="A30" s="36" t="s">
        <v>28</v>
      </c>
      <c r="B30" s="36" t="s">
        <v>17</v>
      </c>
      <c r="C30" s="37" t="s">
        <v>39</v>
      </c>
      <c r="D30" s="37" t="s">
        <v>33</v>
      </c>
      <c r="E30" s="37">
        <v>6643</v>
      </c>
      <c r="F30" s="39">
        <v>5000</v>
      </c>
      <c r="G30" s="37">
        <v>92</v>
      </c>
      <c r="H30" s="36" t="s">
        <v>50</v>
      </c>
      <c r="I30" s="36" t="s">
        <v>51</v>
      </c>
    </row>
    <row r="31" spans="1:9" x14ac:dyDescent="0.25">
      <c r="A31" s="17" t="s">
        <v>28</v>
      </c>
      <c r="B31" s="17" t="s">
        <v>158</v>
      </c>
      <c r="C31" s="31" t="s">
        <v>203</v>
      </c>
      <c r="D31" s="31" t="s">
        <v>33</v>
      </c>
      <c r="E31" s="31">
        <v>7471</v>
      </c>
      <c r="F31" s="35">
        <v>16000</v>
      </c>
      <c r="G31" s="33">
        <v>100</v>
      </c>
      <c r="H31" s="17" t="s">
        <v>194</v>
      </c>
      <c r="I31" s="17" t="s">
        <v>205</v>
      </c>
    </row>
    <row r="32" spans="1:9" x14ac:dyDescent="0.25">
      <c r="A32" s="17" t="s">
        <v>28</v>
      </c>
      <c r="B32" s="17" t="s">
        <v>158</v>
      </c>
      <c r="C32" s="31" t="s">
        <v>189</v>
      </c>
      <c r="D32" s="31" t="s">
        <v>33</v>
      </c>
      <c r="E32" s="31">
        <v>6643</v>
      </c>
      <c r="F32" s="35">
        <v>16000</v>
      </c>
      <c r="G32" s="33">
        <v>101</v>
      </c>
      <c r="H32" s="17" t="s">
        <v>196</v>
      </c>
      <c r="I32" s="17" t="s">
        <v>195</v>
      </c>
    </row>
    <row r="33" spans="1:11" x14ac:dyDescent="0.25">
      <c r="A33" s="17" t="s">
        <v>28</v>
      </c>
      <c r="B33" s="17" t="s">
        <v>158</v>
      </c>
      <c r="C33" s="31" t="s">
        <v>203</v>
      </c>
      <c r="D33" s="31" t="s">
        <v>33</v>
      </c>
      <c r="E33" s="31">
        <v>7471</v>
      </c>
      <c r="F33" s="35">
        <v>20000</v>
      </c>
      <c r="G33" s="33">
        <v>104</v>
      </c>
      <c r="H33" s="17" t="s">
        <v>204</v>
      </c>
      <c r="I33" s="17" t="s">
        <v>206</v>
      </c>
    </row>
    <row r="34" spans="1:11" x14ac:dyDescent="0.25">
      <c r="A34" s="17" t="s">
        <v>28</v>
      </c>
      <c r="B34" s="17" t="s">
        <v>158</v>
      </c>
      <c r="C34" s="31" t="s">
        <v>203</v>
      </c>
      <c r="D34" s="31" t="s">
        <v>33</v>
      </c>
      <c r="E34" s="31">
        <v>7471</v>
      </c>
      <c r="F34" s="35">
        <v>8000</v>
      </c>
      <c r="G34" s="33">
        <v>105</v>
      </c>
      <c r="H34" s="17" t="s">
        <v>186</v>
      </c>
      <c r="I34" s="17" t="s">
        <v>207</v>
      </c>
    </row>
    <row r="35" spans="1:11" x14ac:dyDescent="0.25">
      <c r="A35" s="17" t="s">
        <v>28</v>
      </c>
      <c r="B35" s="17" t="s">
        <v>158</v>
      </c>
      <c r="C35" s="31" t="s">
        <v>189</v>
      </c>
      <c r="D35" s="31" t="s">
        <v>33</v>
      </c>
      <c r="E35" s="31">
        <v>6643</v>
      </c>
      <c r="F35" s="35">
        <v>10000</v>
      </c>
      <c r="G35" s="33">
        <v>108</v>
      </c>
      <c r="H35" s="17" t="s">
        <v>194</v>
      </c>
      <c r="I35" s="17" t="s">
        <v>197</v>
      </c>
    </row>
    <row r="36" spans="1:11" x14ac:dyDescent="0.25">
      <c r="A36" s="17" t="s">
        <v>28</v>
      </c>
      <c r="B36" s="17" t="s">
        <v>158</v>
      </c>
      <c r="C36" s="31" t="s">
        <v>189</v>
      </c>
      <c r="D36" s="31" t="s">
        <v>33</v>
      </c>
      <c r="E36" s="31">
        <v>6643</v>
      </c>
      <c r="F36" s="35">
        <v>10000</v>
      </c>
      <c r="G36" s="33">
        <v>109</v>
      </c>
      <c r="H36" s="17" t="s">
        <v>198</v>
      </c>
      <c r="I36" s="17" t="s">
        <v>178</v>
      </c>
    </row>
    <row r="37" spans="1:11" x14ac:dyDescent="0.25">
      <c r="A37" s="17" t="s">
        <v>28</v>
      </c>
      <c r="B37" s="17" t="s">
        <v>158</v>
      </c>
      <c r="C37" s="31" t="s">
        <v>189</v>
      </c>
      <c r="D37" s="31" t="s">
        <v>33</v>
      </c>
      <c r="E37" s="31">
        <v>6643</v>
      </c>
      <c r="F37" s="35">
        <v>5000</v>
      </c>
      <c r="G37" s="33">
        <v>110</v>
      </c>
      <c r="H37" s="17" t="s">
        <v>199</v>
      </c>
      <c r="I37" s="17" t="s">
        <v>178</v>
      </c>
    </row>
    <row r="38" spans="1:11" x14ac:dyDescent="0.25">
      <c r="A38" s="17" t="s">
        <v>28</v>
      </c>
      <c r="B38" s="17" t="s">
        <v>158</v>
      </c>
      <c r="C38" s="31" t="s">
        <v>203</v>
      </c>
      <c r="D38" s="31" t="s">
        <v>33</v>
      </c>
      <c r="E38" s="31">
        <v>7471</v>
      </c>
      <c r="F38" s="35">
        <v>5000</v>
      </c>
      <c r="G38" s="33">
        <v>111</v>
      </c>
      <c r="H38" s="17" t="s">
        <v>209</v>
      </c>
      <c r="I38" s="17" t="s">
        <v>208</v>
      </c>
    </row>
    <row r="39" spans="1:11" x14ac:dyDescent="0.25">
      <c r="A39" s="17" t="s">
        <v>28</v>
      </c>
      <c r="B39" s="17" t="s">
        <v>17</v>
      </c>
      <c r="C39" s="31" t="s">
        <v>189</v>
      </c>
      <c r="D39" s="31" t="s">
        <v>33</v>
      </c>
      <c r="E39" s="31">
        <v>6643</v>
      </c>
      <c r="F39" s="35">
        <v>5000</v>
      </c>
      <c r="G39" s="33">
        <v>117</v>
      </c>
      <c r="H39" s="17" t="s">
        <v>43</v>
      </c>
      <c r="I39" s="17" t="s">
        <v>190</v>
      </c>
    </row>
    <row r="40" spans="1:11" x14ac:dyDescent="0.25">
      <c r="A40" s="17" t="s">
        <v>28</v>
      </c>
      <c r="B40" s="17" t="s">
        <v>17</v>
      </c>
      <c r="C40" s="31" t="s">
        <v>200</v>
      </c>
      <c r="D40" s="31" t="s">
        <v>184</v>
      </c>
      <c r="E40" s="31">
        <v>6645</v>
      </c>
      <c r="F40" s="35">
        <v>45577</v>
      </c>
      <c r="G40" s="33">
        <v>119</v>
      </c>
      <c r="H40" s="17" t="s">
        <v>34</v>
      </c>
      <c r="I40" s="17" t="s">
        <v>202</v>
      </c>
      <c r="J40" s="1"/>
      <c r="K40" s="1"/>
    </row>
    <row r="41" spans="1:11" x14ac:dyDescent="0.25">
      <c r="A41" s="36" t="s">
        <v>28</v>
      </c>
      <c r="B41" s="36" t="s">
        <v>5</v>
      </c>
      <c r="C41" s="37" t="s">
        <v>39</v>
      </c>
      <c r="D41" s="37" t="s">
        <v>52</v>
      </c>
      <c r="E41" s="37">
        <v>6642</v>
      </c>
      <c r="F41" s="39">
        <v>1577.14</v>
      </c>
      <c r="G41" s="37">
        <v>123</v>
      </c>
      <c r="H41" s="36" t="s">
        <v>53</v>
      </c>
      <c r="I41" s="36" t="s">
        <v>54</v>
      </c>
      <c r="J41" s="1"/>
    </row>
    <row r="42" spans="1:11" x14ac:dyDescent="0.25">
      <c r="A42" s="17" t="s">
        <v>55</v>
      </c>
      <c r="B42" s="17" t="s">
        <v>158</v>
      </c>
      <c r="C42" s="31">
        <v>2120</v>
      </c>
      <c r="D42" s="31" t="s">
        <v>33</v>
      </c>
      <c r="E42" s="31">
        <v>6694</v>
      </c>
      <c r="F42" s="35">
        <v>10000</v>
      </c>
      <c r="G42" s="33">
        <v>41</v>
      </c>
      <c r="H42" s="17" t="s">
        <v>116</v>
      </c>
      <c r="I42" s="17" t="s">
        <v>222</v>
      </c>
    </row>
    <row r="43" spans="1:11" x14ac:dyDescent="0.25">
      <c r="A43" s="17" t="s">
        <v>55</v>
      </c>
      <c r="B43" s="17" t="s">
        <v>158</v>
      </c>
      <c r="C43" s="31">
        <v>2120</v>
      </c>
      <c r="D43" s="31" t="s">
        <v>33</v>
      </c>
      <c r="E43" s="31">
        <v>6694</v>
      </c>
      <c r="F43" s="35">
        <v>3000</v>
      </c>
      <c r="G43" s="33">
        <v>44</v>
      </c>
      <c r="H43" s="17" t="s">
        <v>57</v>
      </c>
      <c r="I43" s="17" t="s">
        <v>223</v>
      </c>
    </row>
    <row r="44" spans="1:11" x14ac:dyDescent="0.25">
      <c r="A44" s="17" t="s">
        <v>55</v>
      </c>
      <c r="B44" s="17" t="s">
        <v>160</v>
      </c>
      <c r="C44" s="31" t="s">
        <v>224</v>
      </c>
      <c r="D44" s="31" t="s">
        <v>33</v>
      </c>
      <c r="E44" s="31">
        <v>6694</v>
      </c>
      <c r="F44" s="35">
        <v>6000</v>
      </c>
      <c r="G44" s="33">
        <v>68</v>
      </c>
      <c r="H44" s="17" t="s">
        <v>116</v>
      </c>
      <c r="I44" s="17" t="s">
        <v>225</v>
      </c>
    </row>
    <row r="45" spans="1:11" x14ac:dyDescent="0.25">
      <c r="A45" s="17" t="s">
        <v>55</v>
      </c>
      <c r="B45" s="17" t="s">
        <v>160</v>
      </c>
      <c r="C45" s="31" t="s">
        <v>224</v>
      </c>
      <c r="D45" s="31" t="s">
        <v>33</v>
      </c>
      <c r="E45" s="31">
        <v>6694</v>
      </c>
      <c r="F45" s="35">
        <v>30000</v>
      </c>
      <c r="G45" s="33">
        <v>69</v>
      </c>
      <c r="H45" s="17" t="s">
        <v>116</v>
      </c>
      <c r="I45" s="17" t="s">
        <v>226</v>
      </c>
    </row>
    <row r="46" spans="1:11" x14ac:dyDescent="0.25">
      <c r="A46" s="17" t="s">
        <v>55</v>
      </c>
      <c r="B46" s="17" t="s">
        <v>158</v>
      </c>
      <c r="C46" s="31">
        <v>2120</v>
      </c>
      <c r="D46" s="31" t="s">
        <v>33</v>
      </c>
      <c r="E46" s="31">
        <v>6694</v>
      </c>
      <c r="F46" s="35">
        <v>10000</v>
      </c>
      <c r="G46" s="33">
        <v>102</v>
      </c>
      <c r="H46" s="17" t="s">
        <v>116</v>
      </c>
      <c r="I46" s="17" t="s">
        <v>227</v>
      </c>
    </row>
    <row r="47" spans="1:11" x14ac:dyDescent="0.25">
      <c r="A47" s="17" t="s">
        <v>55</v>
      </c>
      <c r="B47" s="17" t="s">
        <v>158</v>
      </c>
      <c r="C47" s="31">
        <v>2120</v>
      </c>
      <c r="D47" s="31" t="s">
        <v>33</v>
      </c>
      <c r="E47" s="31">
        <v>6694</v>
      </c>
      <c r="F47" s="35">
        <v>30000</v>
      </c>
      <c r="G47" s="33">
        <v>106</v>
      </c>
      <c r="H47" s="17" t="s">
        <v>116</v>
      </c>
      <c r="I47" s="17" t="s">
        <v>228</v>
      </c>
    </row>
    <row r="48" spans="1:11" x14ac:dyDescent="0.25">
      <c r="A48" s="17" t="s">
        <v>55</v>
      </c>
      <c r="B48" s="17" t="s">
        <v>17</v>
      </c>
      <c r="C48" s="31">
        <v>2120</v>
      </c>
      <c r="D48" s="31" t="s">
        <v>33</v>
      </c>
      <c r="E48" s="31">
        <v>6694</v>
      </c>
      <c r="F48" s="35">
        <v>10000</v>
      </c>
      <c r="G48" s="33">
        <v>122</v>
      </c>
      <c r="H48" s="17" t="s">
        <v>116</v>
      </c>
      <c r="I48" s="17" t="s">
        <v>227</v>
      </c>
    </row>
    <row r="49" spans="1:11" x14ac:dyDescent="0.25">
      <c r="A49" s="36" t="s">
        <v>125</v>
      </c>
      <c r="B49" s="36" t="s">
        <v>5</v>
      </c>
      <c r="C49" s="38">
        <v>2220</v>
      </c>
      <c r="D49" s="37" t="s">
        <v>134</v>
      </c>
      <c r="E49" s="37">
        <v>6659</v>
      </c>
      <c r="F49" s="39">
        <v>4000</v>
      </c>
      <c r="G49" s="37">
        <v>6</v>
      </c>
      <c r="H49" s="36" t="s">
        <v>128</v>
      </c>
      <c r="I49" s="36" t="s">
        <v>135</v>
      </c>
    </row>
    <row r="50" spans="1:11" x14ac:dyDescent="0.25">
      <c r="A50" s="36" t="s">
        <v>125</v>
      </c>
      <c r="B50" s="36" t="s">
        <v>5</v>
      </c>
      <c r="C50" s="38">
        <v>2220</v>
      </c>
      <c r="D50" s="37" t="s">
        <v>134</v>
      </c>
      <c r="E50" s="37">
        <v>6659</v>
      </c>
      <c r="F50" s="39">
        <v>4000</v>
      </c>
      <c r="G50" s="37">
        <v>7</v>
      </c>
      <c r="H50" s="36" t="s">
        <v>128</v>
      </c>
      <c r="I50" s="36" t="s">
        <v>135</v>
      </c>
    </row>
    <row r="51" spans="1:11" x14ac:dyDescent="0.25">
      <c r="A51" s="36" t="s">
        <v>125</v>
      </c>
      <c r="B51" s="36" t="s">
        <v>5</v>
      </c>
      <c r="C51" s="38">
        <v>2220</v>
      </c>
      <c r="D51" s="7" t="s">
        <v>33</v>
      </c>
      <c r="E51" s="37">
        <v>6659</v>
      </c>
      <c r="F51" s="39">
        <v>15000</v>
      </c>
      <c r="G51" s="37">
        <v>20</v>
      </c>
      <c r="H51" s="36" t="s">
        <v>128</v>
      </c>
      <c r="I51" s="36" t="s">
        <v>129</v>
      </c>
    </row>
    <row r="52" spans="1:11" x14ac:dyDescent="0.25">
      <c r="A52" s="36" t="s">
        <v>125</v>
      </c>
      <c r="B52" s="36" t="s">
        <v>5</v>
      </c>
      <c r="C52" s="38">
        <v>2220</v>
      </c>
      <c r="D52" s="7" t="s">
        <v>33</v>
      </c>
      <c r="E52" s="37">
        <v>6659</v>
      </c>
      <c r="F52" s="39">
        <v>85000</v>
      </c>
      <c r="G52" s="37">
        <v>62</v>
      </c>
      <c r="H52" s="46" t="s">
        <v>130</v>
      </c>
      <c r="I52" s="36" t="s">
        <v>131</v>
      </c>
      <c r="J52" s="1"/>
      <c r="K52" s="1"/>
    </row>
    <row r="53" spans="1:11" x14ac:dyDescent="0.25">
      <c r="A53" s="36" t="s">
        <v>125</v>
      </c>
      <c r="B53" s="36" t="s">
        <v>17</v>
      </c>
      <c r="C53" s="38">
        <v>2220</v>
      </c>
      <c r="D53" s="7" t="s">
        <v>33</v>
      </c>
      <c r="E53" s="37">
        <v>6659</v>
      </c>
      <c r="F53" s="39">
        <v>3000</v>
      </c>
      <c r="G53" s="37">
        <v>95</v>
      </c>
      <c r="H53" s="36" t="s">
        <v>132</v>
      </c>
      <c r="I53" s="36" t="s">
        <v>133</v>
      </c>
      <c r="J53" s="1"/>
      <c r="K53" s="1"/>
    </row>
    <row r="54" spans="1:11" x14ac:dyDescent="0.25">
      <c r="A54" s="36" t="s">
        <v>114</v>
      </c>
      <c r="B54" s="36" t="s">
        <v>5</v>
      </c>
      <c r="C54" s="37" t="s">
        <v>115</v>
      </c>
      <c r="D54" s="37" t="s">
        <v>33</v>
      </c>
      <c r="E54" s="37">
        <v>7511</v>
      </c>
      <c r="F54" s="39">
        <v>38000</v>
      </c>
      <c r="G54" s="37">
        <v>1</v>
      </c>
      <c r="H54" s="36" t="s">
        <v>116</v>
      </c>
      <c r="I54" s="36" t="s">
        <v>117</v>
      </c>
    </row>
    <row r="55" spans="1:11" x14ac:dyDescent="0.25">
      <c r="A55" s="36" t="s">
        <v>114</v>
      </c>
      <c r="B55" s="17" t="s">
        <v>153</v>
      </c>
      <c r="C55" s="31" t="s">
        <v>155</v>
      </c>
      <c r="D55" s="31" t="s">
        <v>33</v>
      </c>
      <c r="E55" s="31">
        <v>6663</v>
      </c>
      <c r="F55" s="35">
        <v>20000</v>
      </c>
      <c r="G55" s="33">
        <v>30</v>
      </c>
      <c r="H55" s="17" t="s">
        <v>164</v>
      </c>
      <c r="I55" s="17" t="s">
        <v>163</v>
      </c>
    </row>
    <row r="56" spans="1:11" x14ac:dyDescent="0.25">
      <c r="A56" s="36" t="s">
        <v>114</v>
      </c>
      <c r="B56" s="17" t="s">
        <v>153</v>
      </c>
      <c r="C56" s="31" t="s">
        <v>155</v>
      </c>
      <c r="D56" s="31" t="s">
        <v>33</v>
      </c>
      <c r="E56" s="31">
        <v>6662</v>
      </c>
      <c r="F56" s="35">
        <v>10000</v>
      </c>
      <c r="G56" s="33">
        <v>31</v>
      </c>
      <c r="H56" s="17" t="s">
        <v>157</v>
      </c>
      <c r="I56" s="17" t="s">
        <v>156</v>
      </c>
    </row>
    <row r="57" spans="1:11" x14ac:dyDescent="0.25">
      <c r="A57" s="36" t="s">
        <v>114</v>
      </c>
      <c r="B57" s="17" t="s">
        <v>158</v>
      </c>
      <c r="C57" s="31" t="s">
        <v>155</v>
      </c>
      <c r="D57" s="31" t="s">
        <v>33</v>
      </c>
      <c r="E57" s="31">
        <v>6663</v>
      </c>
      <c r="F57" s="35">
        <v>7000</v>
      </c>
      <c r="G57" s="33">
        <v>40</v>
      </c>
      <c r="H57" s="17" t="s">
        <v>164</v>
      </c>
      <c r="I57" s="17" t="s">
        <v>165</v>
      </c>
    </row>
    <row r="58" spans="1:11" x14ac:dyDescent="0.25">
      <c r="A58" s="36" t="s">
        <v>114</v>
      </c>
      <c r="B58" s="17" t="s">
        <v>158</v>
      </c>
      <c r="C58" s="31" t="s">
        <v>155</v>
      </c>
      <c r="D58" s="31" t="s">
        <v>33</v>
      </c>
      <c r="E58" s="31">
        <v>6663</v>
      </c>
      <c r="F58" s="35">
        <v>13000</v>
      </c>
      <c r="G58" s="33">
        <v>42</v>
      </c>
      <c r="H58" s="17" t="s">
        <v>167</v>
      </c>
      <c r="I58" s="17" t="s">
        <v>166</v>
      </c>
    </row>
    <row r="59" spans="1:11" x14ac:dyDescent="0.25">
      <c r="A59" s="36" t="s">
        <v>114</v>
      </c>
      <c r="B59" s="17" t="s">
        <v>158</v>
      </c>
      <c r="C59" s="31" t="s">
        <v>155</v>
      </c>
      <c r="D59" s="31" t="s">
        <v>33</v>
      </c>
      <c r="E59" s="31">
        <v>6662</v>
      </c>
      <c r="F59" s="35">
        <v>5000</v>
      </c>
      <c r="G59" s="33">
        <v>45</v>
      </c>
      <c r="H59" s="17" t="s">
        <v>157</v>
      </c>
      <c r="I59" s="17" t="s">
        <v>159</v>
      </c>
    </row>
    <row r="60" spans="1:11" x14ac:dyDescent="0.25">
      <c r="A60" s="36" t="s">
        <v>114</v>
      </c>
      <c r="B60" s="17" t="s">
        <v>160</v>
      </c>
      <c r="C60" s="31" t="s">
        <v>155</v>
      </c>
      <c r="D60" s="31" t="s">
        <v>33</v>
      </c>
      <c r="E60" s="31">
        <v>6662</v>
      </c>
      <c r="F60" s="35">
        <v>7577</v>
      </c>
      <c r="G60" s="33">
        <v>71</v>
      </c>
      <c r="H60" s="17" t="s">
        <v>162</v>
      </c>
      <c r="I60" s="17" t="s">
        <v>161</v>
      </c>
    </row>
    <row r="61" spans="1:11" x14ac:dyDescent="0.25">
      <c r="A61" s="36" t="s">
        <v>114</v>
      </c>
      <c r="B61" s="17" t="s">
        <v>158</v>
      </c>
      <c r="C61" s="31" t="s">
        <v>155</v>
      </c>
      <c r="D61" s="31" t="s">
        <v>33</v>
      </c>
      <c r="E61" s="31">
        <v>6663</v>
      </c>
      <c r="F61" s="35">
        <v>17100</v>
      </c>
      <c r="G61" s="33">
        <v>116</v>
      </c>
      <c r="H61" s="17" t="s">
        <v>164</v>
      </c>
      <c r="I61" s="17" t="s">
        <v>168</v>
      </c>
    </row>
    <row r="62" spans="1:11" x14ac:dyDescent="0.25">
      <c r="A62" s="44" t="s">
        <v>114</v>
      </c>
      <c r="B62" s="36" t="s">
        <v>5</v>
      </c>
      <c r="C62" s="37" t="s">
        <v>115</v>
      </c>
      <c r="D62" s="37" t="s">
        <v>33</v>
      </c>
      <c r="E62" s="37">
        <v>6662</v>
      </c>
      <c r="F62" s="39">
        <v>15000</v>
      </c>
      <c r="G62" s="37">
        <v>131</v>
      </c>
      <c r="H62" s="36" t="s">
        <v>118</v>
      </c>
      <c r="I62" s="36" t="s">
        <v>119</v>
      </c>
    </row>
    <row r="63" spans="1:11" x14ac:dyDescent="0.25">
      <c r="A63" s="57" t="s">
        <v>292</v>
      </c>
      <c r="B63" s="58"/>
      <c r="C63" s="58"/>
      <c r="D63" s="58"/>
      <c r="E63" s="59"/>
      <c r="F63" s="39">
        <f>SUM(F5:F62)</f>
        <v>638008.28</v>
      </c>
      <c r="G63" s="37"/>
      <c r="H63" s="36"/>
      <c r="I63" s="36"/>
    </row>
    <row r="64" spans="1:11" x14ac:dyDescent="0.25">
      <c r="A64" s="36" t="s">
        <v>99</v>
      </c>
      <c r="B64" s="17" t="s">
        <v>158</v>
      </c>
      <c r="C64" s="31">
        <v>2048</v>
      </c>
      <c r="D64" s="31" t="s">
        <v>56</v>
      </c>
      <c r="E64" s="31">
        <v>7469</v>
      </c>
      <c r="F64" s="35">
        <v>5000</v>
      </c>
      <c r="G64" s="33">
        <v>47</v>
      </c>
      <c r="H64" s="17" t="s">
        <v>188</v>
      </c>
      <c r="I64" s="17" t="s">
        <v>187</v>
      </c>
    </row>
    <row r="65" spans="1:11" x14ac:dyDescent="0.25">
      <c r="A65" s="36" t="s">
        <v>99</v>
      </c>
      <c r="B65" s="36" t="s">
        <v>5</v>
      </c>
      <c r="C65" s="38">
        <v>2048</v>
      </c>
      <c r="D65" s="37" t="s">
        <v>18</v>
      </c>
      <c r="E65" s="37">
        <v>7469</v>
      </c>
      <c r="F65" s="39">
        <v>10000</v>
      </c>
      <c r="G65" s="37">
        <v>3</v>
      </c>
      <c r="H65" s="36" t="s">
        <v>102</v>
      </c>
      <c r="I65" s="36" t="s">
        <v>103</v>
      </c>
      <c r="J65" s="1"/>
      <c r="K65" s="1"/>
    </row>
    <row r="66" spans="1:11" x14ac:dyDescent="0.25">
      <c r="A66" s="36" t="s">
        <v>99</v>
      </c>
      <c r="B66" s="36" t="s">
        <v>5</v>
      </c>
      <c r="C66" s="38">
        <v>2047</v>
      </c>
      <c r="D66" s="37" t="s">
        <v>6</v>
      </c>
      <c r="E66" s="37">
        <v>7510</v>
      </c>
      <c r="F66" s="39">
        <v>10077.14</v>
      </c>
      <c r="G66" s="37">
        <v>4</v>
      </c>
      <c r="H66" s="36" t="s">
        <v>100</v>
      </c>
      <c r="I66" s="36" t="s">
        <v>101</v>
      </c>
      <c r="J66" s="1"/>
      <c r="K66" s="1"/>
    </row>
    <row r="67" spans="1:11" x14ac:dyDescent="0.25">
      <c r="A67" s="36" t="s">
        <v>28</v>
      </c>
      <c r="B67" s="36" t="s">
        <v>5</v>
      </c>
      <c r="C67" s="38">
        <v>1021</v>
      </c>
      <c r="D67" s="37" t="s">
        <v>29</v>
      </c>
      <c r="E67" s="37">
        <v>6646</v>
      </c>
      <c r="F67" s="39">
        <v>5000</v>
      </c>
      <c r="G67" s="37">
        <v>127</v>
      </c>
      <c r="H67" s="36" t="s">
        <v>30</v>
      </c>
      <c r="I67" s="36" t="s">
        <v>31</v>
      </c>
      <c r="J67" s="1"/>
    </row>
    <row r="68" spans="1:11" x14ac:dyDescent="0.25">
      <c r="A68" s="36" t="s">
        <v>138</v>
      </c>
      <c r="B68" s="36" t="s">
        <v>5</v>
      </c>
      <c r="C68" s="38">
        <v>2110</v>
      </c>
      <c r="D68" s="37" t="s">
        <v>29</v>
      </c>
      <c r="E68" s="37">
        <v>6648</v>
      </c>
      <c r="F68" s="39">
        <v>14000</v>
      </c>
      <c r="G68" s="37">
        <v>8</v>
      </c>
      <c r="H68" s="36" t="s">
        <v>143</v>
      </c>
      <c r="I68" s="36" t="s">
        <v>144</v>
      </c>
      <c r="K68" s="1"/>
    </row>
    <row r="69" spans="1:11" x14ac:dyDescent="0.25">
      <c r="A69" s="36" t="s">
        <v>138</v>
      </c>
      <c r="B69" s="36" t="s">
        <v>5</v>
      </c>
      <c r="C69" s="38">
        <v>2105</v>
      </c>
      <c r="D69" s="37" t="s">
        <v>29</v>
      </c>
      <c r="E69" s="37">
        <v>6647</v>
      </c>
      <c r="F69" s="39">
        <v>5000</v>
      </c>
      <c r="G69" s="37">
        <v>13</v>
      </c>
      <c r="H69" s="36" t="s">
        <v>139</v>
      </c>
      <c r="I69" s="36" t="s">
        <v>140</v>
      </c>
      <c r="J69" s="1"/>
      <c r="K69" s="1"/>
    </row>
    <row r="70" spans="1:11" x14ac:dyDescent="0.25">
      <c r="A70" s="36" t="s">
        <v>138</v>
      </c>
      <c r="B70" s="17" t="s">
        <v>153</v>
      </c>
      <c r="C70" s="31">
        <v>2114</v>
      </c>
      <c r="D70" s="31" t="s">
        <v>29</v>
      </c>
      <c r="E70" s="31">
        <v>6651</v>
      </c>
      <c r="F70" s="35">
        <v>37577.14</v>
      </c>
      <c r="G70" s="33">
        <v>33</v>
      </c>
      <c r="H70" s="17" t="s">
        <v>171</v>
      </c>
      <c r="I70" s="17" t="s">
        <v>175</v>
      </c>
    </row>
    <row r="71" spans="1:11" x14ac:dyDescent="0.25">
      <c r="A71" s="36" t="s">
        <v>138</v>
      </c>
      <c r="B71" s="17" t="s">
        <v>158</v>
      </c>
      <c r="C71" s="31">
        <v>2114</v>
      </c>
      <c r="D71" s="31" t="s">
        <v>29</v>
      </c>
      <c r="E71" s="31">
        <v>6651</v>
      </c>
      <c r="F71" s="35">
        <v>5877.14</v>
      </c>
      <c r="G71" s="33">
        <v>59</v>
      </c>
      <c r="H71" s="17" t="s">
        <v>171</v>
      </c>
      <c r="I71" s="17" t="s">
        <v>176</v>
      </c>
    </row>
    <row r="72" spans="1:11" x14ac:dyDescent="0.25">
      <c r="A72" s="36" t="s">
        <v>138</v>
      </c>
      <c r="B72" s="36" t="s">
        <v>5</v>
      </c>
      <c r="C72" s="38">
        <v>2110</v>
      </c>
      <c r="D72" s="37" t="s">
        <v>29</v>
      </c>
      <c r="E72" s="37">
        <v>6648</v>
      </c>
      <c r="F72" s="39">
        <v>12577.14</v>
      </c>
      <c r="G72" s="37">
        <v>60</v>
      </c>
      <c r="H72" s="36" t="s">
        <v>7</v>
      </c>
      <c r="I72" s="36" t="s">
        <v>145</v>
      </c>
    </row>
    <row r="73" spans="1:11" x14ac:dyDescent="0.25">
      <c r="A73" s="36" t="s">
        <v>138</v>
      </c>
      <c r="B73" s="17" t="s">
        <v>160</v>
      </c>
      <c r="C73" s="31" t="s">
        <v>172</v>
      </c>
      <c r="D73" s="31" t="s">
        <v>29</v>
      </c>
      <c r="E73" s="31">
        <v>6648</v>
      </c>
      <c r="F73" s="35">
        <v>15000</v>
      </c>
      <c r="G73" s="33">
        <v>64</v>
      </c>
      <c r="H73" s="17" t="s">
        <v>171</v>
      </c>
      <c r="I73" s="17" t="s">
        <v>173</v>
      </c>
    </row>
    <row r="74" spans="1:11" x14ac:dyDescent="0.25">
      <c r="A74" s="36" t="s">
        <v>138</v>
      </c>
      <c r="B74" s="17" t="s">
        <v>160</v>
      </c>
      <c r="C74" s="31" t="s">
        <v>172</v>
      </c>
      <c r="D74" s="31" t="s">
        <v>29</v>
      </c>
      <c r="E74" s="31">
        <v>6648</v>
      </c>
      <c r="F74" s="35">
        <v>30000</v>
      </c>
      <c r="G74" s="33">
        <v>66</v>
      </c>
      <c r="H74" s="17" t="s">
        <v>171</v>
      </c>
      <c r="I74" s="17" t="s">
        <v>174</v>
      </c>
    </row>
    <row r="75" spans="1:11" x14ac:dyDescent="0.25">
      <c r="A75" s="36" t="s">
        <v>138</v>
      </c>
      <c r="B75" s="36" t="s">
        <v>17</v>
      </c>
      <c r="C75" s="38">
        <v>2105</v>
      </c>
      <c r="D75" s="37" t="s">
        <v>29</v>
      </c>
      <c r="E75" s="37">
        <v>6647</v>
      </c>
      <c r="F75" s="39">
        <v>3000</v>
      </c>
      <c r="G75" s="37">
        <v>76</v>
      </c>
      <c r="H75" s="36" t="s">
        <v>141</v>
      </c>
      <c r="I75" s="36" t="s">
        <v>142</v>
      </c>
    </row>
    <row r="76" spans="1:11" x14ac:dyDescent="0.25">
      <c r="A76" s="36" t="s">
        <v>138</v>
      </c>
      <c r="B76" s="36" t="s">
        <v>5</v>
      </c>
      <c r="C76" s="38">
        <v>2114</v>
      </c>
      <c r="D76" s="37" t="s">
        <v>29</v>
      </c>
      <c r="E76" s="37">
        <v>6651</v>
      </c>
      <c r="F76" s="39">
        <v>10000</v>
      </c>
      <c r="G76" s="37">
        <v>132</v>
      </c>
      <c r="H76" s="36" t="s">
        <v>7</v>
      </c>
      <c r="I76" s="36" t="s">
        <v>146</v>
      </c>
    </row>
    <row r="77" spans="1:11" x14ac:dyDescent="0.25">
      <c r="A77" s="36" t="s">
        <v>55</v>
      </c>
      <c r="B77" s="36" t="s">
        <v>5</v>
      </c>
      <c r="C77" s="38">
        <v>2119</v>
      </c>
      <c r="D77" s="37" t="s">
        <v>18</v>
      </c>
      <c r="E77" s="37">
        <v>7504</v>
      </c>
      <c r="F77" s="39">
        <v>10000</v>
      </c>
      <c r="G77" s="37">
        <v>9</v>
      </c>
      <c r="H77" s="36" t="s">
        <v>68</v>
      </c>
      <c r="I77" s="36" t="s">
        <v>69</v>
      </c>
      <c r="J77" s="2"/>
      <c r="K77" s="1"/>
    </row>
    <row r="78" spans="1:11" x14ac:dyDescent="0.25">
      <c r="A78" s="36" t="s">
        <v>55</v>
      </c>
      <c r="B78" s="36" t="s">
        <v>17</v>
      </c>
      <c r="C78" s="38">
        <v>2119</v>
      </c>
      <c r="D78" s="37" t="s">
        <v>18</v>
      </c>
      <c r="E78" s="37">
        <v>7504</v>
      </c>
      <c r="F78" s="39">
        <f>7000-2000</f>
        <v>5000</v>
      </c>
      <c r="G78" s="37">
        <v>75</v>
      </c>
      <c r="H78" s="36" t="s">
        <v>61</v>
      </c>
      <c r="I78" s="36" t="s">
        <v>62</v>
      </c>
      <c r="J78" s="1"/>
      <c r="K78" s="1"/>
    </row>
    <row r="79" spans="1:11" x14ac:dyDescent="0.25">
      <c r="A79" s="36" t="s">
        <v>55</v>
      </c>
      <c r="B79" s="36" t="s">
        <v>17</v>
      </c>
      <c r="C79" s="38">
        <v>2119</v>
      </c>
      <c r="D79" s="37" t="s">
        <v>18</v>
      </c>
      <c r="E79" s="37">
        <v>7504</v>
      </c>
      <c r="F79" s="39">
        <f>5000-2000</f>
        <v>3000</v>
      </c>
      <c r="G79" s="37">
        <v>79</v>
      </c>
      <c r="H79" s="36" t="s">
        <v>63</v>
      </c>
      <c r="I79" s="36" t="s">
        <v>64</v>
      </c>
      <c r="J79" s="1"/>
      <c r="K79" s="1"/>
    </row>
    <row r="80" spans="1:11" x14ac:dyDescent="0.25">
      <c r="A80" s="36" t="s">
        <v>55</v>
      </c>
      <c r="B80" s="36" t="s">
        <v>17</v>
      </c>
      <c r="C80" s="38">
        <v>2119</v>
      </c>
      <c r="D80" s="37" t="s">
        <v>18</v>
      </c>
      <c r="E80" s="37">
        <v>7504</v>
      </c>
      <c r="F80" s="39">
        <f>7000-2000</f>
        <v>5000</v>
      </c>
      <c r="G80" s="37">
        <v>81</v>
      </c>
      <c r="H80" s="36" t="s">
        <v>65</v>
      </c>
      <c r="I80" s="36" t="s">
        <v>66</v>
      </c>
      <c r="J80" s="1"/>
      <c r="K80" s="2"/>
    </row>
    <row r="81" spans="1:11" x14ac:dyDescent="0.25">
      <c r="A81" s="36" t="s">
        <v>55</v>
      </c>
      <c r="B81" s="36" t="s">
        <v>17</v>
      </c>
      <c r="C81" s="38">
        <v>2119</v>
      </c>
      <c r="D81" s="37" t="s">
        <v>18</v>
      </c>
      <c r="E81" s="37">
        <v>7504</v>
      </c>
      <c r="F81" s="39">
        <f>6000-2000</f>
        <v>4000</v>
      </c>
      <c r="G81" s="37">
        <v>82</v>
      </c>
      <c r="H81" s="36" t="s">
        <v>67</v>
      </c>
      <c r="I81" s="36" t="s">
        <v>66</v>
      </c>
      <c r="J81" s="5"/>
      <c r="K81" s="6">
        <f>SUM(F77:F81)</f>
        <v>27000</v>
      </c>
    </row>
    <row r="82" spans="1:11" x14ac:dyDescent="0.25">
      <c r="A82" s="36" t="s">
        <v>55</v>
      </c>
      <c r="B82" s="36" t="s">
        <v>5</v>
      </c>
      <c r="C82" s="38">
        <v>2118</v>
      </c>
      <c r="D82" s="37" t="s">
        <v>56</v>
      </c>
      <c r="E82" s="37">
        <v>7507</v>
      </c>
      <c r="F82" s="39">
        <v>5000</v>
      </c>
      <c r="G82" s="37">
        <v>24</v>
      </c>
      <c r="H82" s="36" t="s">
        <v>90</v>
      </c>
      <c r="I82" s="36" t="s">
        <v>91</v>
      </c>
    </row>
    <row r="83" spans="1:11" x14ac:dyDescent="0.25">
      <c r="A83" s="36" t="s">
        <v>55</v>
      </c>
      <c r="B83" s="36" t="s">
        <v>5</v>
      </c>
      <c r="C83" s="38">
        <v>2137</v>
      </c>
      <c r="D83" s="37" t="s">
        <v>56</v>
      </c>
      <c r="E83" s="37">
        <v>6688</v>
      </c>
      <c r="F83" s="39">
        <f>10000-5000</f>
        <v>5000</v>
      </c>
      <c r="G83" s="37">
        <v>26</v>
      </c>
      <c r="H83" s="36" t="s">
        <v>84</v>
      </c>
      <c r="I83" s="36" t="s">
        <v>85</v>
      </c>
    </row>
    <row r="84" spans="1:11" x14ac:dyDescent="0.25">
      <c r="A84" s="36" t="s">
        <v>55</v>
      </c>
      <c r="B84" s="36" t="s">
        <v>5</v>
      </c>
      <c r="C84" s="38">
        <v>2119</v>
      </c>
      <c r="D84" s="37" t="s">
        <v>56</v>
      </c>
      <c r="E84" s="37">
        <v>6686</v>
      </c>
      <c r="F84" s="39">
        <f>5000-2000</f>
        <v>3000</v>
      </c>
      <c r="G84" s="37">
        <v>27</v>
      </c>
      <c r="H84" s="36" t="s">
        <v>57</v>
      </c>
      <c r="I84" s="36" t="s">
        <v>58</v>
      </c>
    </row>
    <row r="85" spans="1:11" x14ac:dyDescent="0.25">
      <c r="A85" s="36" t="s">
        <v>55</v>
      </c>
      <c r="B85" s="36" t="s">
        <v>17</v>
      </c>
      <c r="C85" s="38">
        <v>2119</v>
      </c>
      <c r="D85" s="37" t="s">
        <v>56</v>
      </c>
      <c r="E85" s="37">
        <v>6686</v>
      </c>
      <c r="F85" s="39">
        <v>5000</v>
      </c>
      <c r="G85" s="37">
        <v>74</v>
      </c>
      <c r="H85" s="36" t="s">
        <v>59</v>
      </c>
      <c r="I85" s="36" t="s">
        <v>60</v>
      </c>
    </row>
    <row r="86" spans="1:11" x14ac:dyDescent="0.25">
      <c r="A86" s="36" t="s">
        <v>55</v>
      </c>
      <c r="B86" s="36" t="s">
        <v>17</v>
      </c>
      <c r="C86" s="38">
        <v>2119</v>
      </c>
      <c r="D86" s="37" t="s">
        <v>56</v>
      </c>
      <c r="E86" s="37">
        <v>6686</v>
      </c>
      <c r="F86" s="39">
        <f>7000-5000</f>
        <v>2000</v>
      </c>
      <c r="G86" s="37">
        <v>75</v>
      </c>
      <c r="H86" s="36" t="s">
        <v>61</v>
      </c>
      <c r="I86" s="36" t="s">
        <v>62</v>
      </c>
    </row>
    <row r="87" spans="1:11" x14ac:dyDescent="0.25">
      <c r="A87" s="36" t="s">
        <v>55</v>
      </c>
      <c r="B87" s="36" t="s">
        <v>17</v>
      </c>
      <c r="C87" s="38">
        <v>2119</v>
      </c>
      <c r="D87" s="37" t="s">
        <v>56</v>
      </c>
      <c r="E87" s="37">
        <v>6686</v>
      </c>
      <c r="F87" s="39">
        <f>5000-3000</f>
        <v>2000</v>
      </c>
      <c r="G87" s="37">
        <v>79</v>
      </c>
      <c r="H87" s="36" t="s">
        <v>63</v>
      </c>
      <c r="I87" s="36" t="s">
        <v>64</v>
      </c>
    </row>
    <row r="88" spans="1:11" x14ac:dyDescent="0.25">
      <c r="A88" s="36" t="s">
        <v>55</v>
      </c>
      <c r="B88" s="36" t="s">
        <v>17</v>
      </c>
      <c r="C88" s="38">
        <v>2119</v>
      </c>
      <c r="D88" s="37" t="s">
        <v>56</v>
      </c>
      <c r="E88" s="37">
        <v>6686</v>
      </c>
      <c r="F88" s="39">
        <f>7000-5000</f>
        <v>2000</v>
      </c>
      <c r="G88" s="37">
        <v>81</v>
      </c>
      <c r="H88" s="36" t="s">
        <v>65</v>
      </c>
      <c r="I88" s="36" t="s">
        <v>66</v>
      </c>
    </row>
    <row r="89" spans="1:11" x14ac:dyDescent="0.25">
      <c r="A89" s="36" t="s">
        <v>55</v>
      </c>
      <c r="B89" s="36" t="s">
        <v>17</v>
      </c>
      <c r="C89" s="38">
        <v>2119</v>
      </c>
      <c r="D89" s="37" t="s">
        <v>56</v>
      </c>
      <c r="E89" s="37">
        <v>6686</v>
      </c>
      <c r="F89" s="39">
        <f>6000-4000</f>
        <v>2000</v>
      </c>
      <c r="G89" s="37">
        <v>82</v>
      </c>
      <c r="H89" s="36" t="s">
        <v>67</v>
      </c>
      <c r="I89" s="36" t="s">
        <v>66</v>
      </c>
    </row>
    <row r="90" spans="1:11" x14ac:dyDescent="0.25">
      <c r="A90" s="36" t="s">
        <v>55</v>
      </c>
      <c r="B90" s="36" t="s">
        <v>5</v>
      </c>
      <c r="C90" s="38">
        <v>2119</v>
      </c>
      <c r="D90" s="37" t="s">
        <v>13</v>
      </c>
      <c r="E90" s="37">
        <v>7505</v>
      </c>
      <c r="F90" s="39">
        <v>2000</v>
      </c>
      <c r="G90" s="37">
        <v>25</v>
      </c>
      <c r="H90" s="36" t="s">
        <v>70</v>
      </c>
      <c r="I90" s="36" t="s">
        <v>71</v>
      </c>
      <c r="J90" s="1"/>
      <c r="K90" s="1"/>
    </row>
    <row r="91" spans="1:11" x14ac:dyDescent="0.25">
      <c r="A91" s="36" t="s">
        <v>55</v>
      </c>
      <c r="B91" s="36" t="s">
        <v>5</v>
      </c>
      <c r="C91" s="38">
        <v>2137</v>
      </c>
      <c r="D91" s="37" t="s">
        <v>13</v>
      </c>
      <c r="E91" s="37">
        <v>7137</v>
      </c>
      <c r="F91" s="39">
        <f>10000-5000</f>
        <v>5000</v>
      </c>
      <c r="G91" s="37">
        <v>26</v>
      </c>
      <c r="H91" s="36" t="s">
        <v>84</v>
      </c>
      <c r="I91" s="36" t="s">
        <v>85</v>
      </c>
      <c r="J91" s="1"/>
      <c r="K91" s="1"/>
    </row>
    <row r="92" spans="1:11" x14ac:dyDescent="0.25">
      <c r="A92" s="36" t="s">
        <v>55</v>
      </c>
      <c r="B92" s="36" t="s">
        <v>5</v>
      </c>
      <c r="C92" s="38">
        <v>2137</v>
      </c>
      <c r="D92" s="37" t="s">
        <v>13</v>
      </c>
      <c r="E92" s="37">
        <v>7137</v>
      </c>
      <c r="F92" s="39">
        <v>2500</v>
      </c>
      <c r="G92" s="37">
        <v>38</v>
      </c>
      <c r="H92" s="36" t="s">
        <v>72</v>
      </c>
      <c r="I92" s="36" t="s">
        <v>86</v>
      </c>
      <c r="J92" s="1"/>
      <c r="K92" s="1"/>
    </row>
    <row r="93" spans="1:11" x14ac:dyDescent="0.25">
      <c r="A93" s="36" t="s">
        <v>55</v>
      </c>
      <c r="B93" s="36" t="s">
        <v>5</v>
      </c>
      <c r="C93" s="38">
        <v>2119</v>
      </c>
      <c r="D93" s="37" t="s">
        <v>13</v>
      </c>
      <c r="E93" s="37">
        <v>7505</v>
      </c>
      <c r="F93" s="39">
        <v>2500</v>
      </c>
      <c r="G93" s="37">
        <v>39</v>
      </c>
      <c r="H93" s="36" t="s">
        <v>72</v>
      </c>
      <c r="I93" s="36" t="s">
        <v>73</v>
      </c>
      <c r="J93" s="1"/>
      <c r="K93" s="1"/>
    </row>
    <row r="94" spans="1:11" x14ac:dyDescent="0.25">
      <c r="A94" s="36" t="s">
        <v>55</v>
      </c>
      <c r="B94" s="36" t="s">
        <v>5</v>
      </c>
      <c r="C94" s="38">
        <v>2119</v>
      </c>
      <c r="D94" s="37" t="s">
        <v>6</v>
      </c>
      <c r="E94" s="37">
        <v>6687</v>
      </c>
      <c r="F94" s="39">
        <v>5000</v>
      </c>
      <c r="G94" s="37">
        <v>10</v>
      </c>
      <c r="H94" s="36" t="s">
        <v>76</v>
      </c>
      <c r="I94" s="36" t="s">
        <v>77</v>
      </c>
      <c r="J94" s="1"/>
      <c r="K94" s="1"/>
    </row>
    <row r="95" spans="1:11" x14ac:dyDescent="0.25">
      <c r="A95" s="36" t="s">
        <v>55</v>
      </c>
      <c r="B95" s="36" t="s">
        <v>5</v>
      </c>
      <c r="C95" s="38">
        <v>2119</v>
      </c>
      <c r="D95" s="37" t="s">
        <v>6</v>
      </c>
      <c r="E95" s="37">
        <v>6687</v>
      </c>
      <c r="F95" s="39">
        <v>4000</v>
      </c>
      <c r="G95" s="37">
        <v>19</v>
      </c>
      <c r="H95" s="36" t="s">
        <v>76</v>
      </c>
      <c r="I95" s="36" t="s">
        <v>78</v>
      </c>
    </row>
    <row r="96" spans="1:11" x14ac:dyDescent="0.25">
      <c r="A96" s="36" t="s">
        <v>55</v>
      </c>
      <c r="B96" s="36" t="s">
        <v>5</v>
      </c>
      <c r="C96" s="38">
        <v>2119</v>
      </c>
      <c r="D96" s="37" t="s">
        <v>6</v>
      </c>
      <c r="E96" s="37">
        <v>6687</v>
      </c>
      <c r="F96" s="39">
        <v>5000</v>
      </c>
      <c r="G96" s="37">
        <v>22</v>
      </c>
      <c r="H96" s="36" t="s">
        <v>79</v>
      </c>
      <c r="I96" s="36" t="s">
        <v>80</v>
      </c>
      <c r="J96" s="1"/>
      <c r="K96" s="1"/>
    </row>
    <row r="97" spans="1:11" x14ac:dyDescent="0.25">
      <c r="A97" s="36" t="s">
        <v>55</v>
      </c>
      <c r="B97" s="36" t="s">
        <v>5</v>
      </c>
      <c r="C97" s="38">
        <v>2118</v>
      </c>
      <c r="D97" s="37" t="s">
        <v>6</v>
      </c>
      <c r="E97" s="37">
        <v>7509</v>
      </c>
      <c r="F97" s="39">
        <v>9000</v>
      </c>
      <c r="G97" s="37">
        <v>23</v>
      </c>
      <c r="H97" s="36" t="s">
        <v>98</v>
      </c>
      <c r="I97" s="36" t="s">
        <v>80</v>
      </c>
      <c r="J97" s="1"/>
      <c r="K97" s="1"/>
    </row>
    <row r="98" spans="1:11" x14ac:dyDescent="0.25">
      <c r="A98" s="36" t="s">
        <v>55</v>
      </c>
      <c r="B98" s="36" t="s">
        <v>5</v>
      </c>
      <c r="C98" s="38">
        <v>2119</v>
      </c>
      <c r="D98" s="37" t="s">
        <v>6</v>
      </c>
      <c r="E98" s="37">
        <v>6687</v>
      </c>
      <c r="F98" s="39">
        <f>5000-3000</f>
        <v>2000</v>
      </c>
      <c r="G98" s="37">
        <v>27</v>
      </c>
      <c r="H98" s="36" t="s">
        <v>57</v>
      </c>
      <c r="I98" s="36" t="s">
        <v>58</v>
      </c>
      <c r="J98" s="1"/>
      <c r="K98" s="1"/>
    </row>
    <row r="99" spans="1:11" x14ac:dyDescent="0.25">
      <c r="A99" s="36" t="s">
        <v>55</v>
      </c>
      <c r="B99" s="36" t="s">
        <v>5</v>
      </c>
      <c r="C99" s="38">
        <v>2119</v>
      </c>
      <c r="D99" s="37" t="s">
        <v>6</v>
      </c>
      <c r="E99" s="37">
        <v>6687</v>
      </c>
      <c r="F99" s="39">
        <v>5000</v>
      </c>
      <c r="G99" s="37">
        <v>28</v>
      </c>
      <c r="H99" s="36" t="s">
        <v>81</v>
      </c>
      <c r="I99" s="36" t="s">
        <v>80</v>
      </c>
      <c r="J99" s="2"/>
      <c r="K99" s="1"/>
    </row>
    <row r="100" spans="1:11" x14ac:dyDescent="0.25">
      <c r="A100" s="17" t="s">
        <v>55</v>
      </c>
      <c r="B100" s="17" t="s">
        <v>153</v>
      </c>
      <c r="C100" s="31">
        <v>2119</v>
      </c>
      <c r="D100" s="31" t="s">
        <v>6</v>
      </c>
      <c r="E100" s="31">
        <v>6687</v>
      </c>
      <c r="F100" s="35">
        <v>25000</v>
      </c>
      <c r="G100" s="33">
        <v>29</v>
      </c>
      <c r="H100" s="17" t="s">
        <v>61</v>
      </c>
      <c r="I100" s="17" t="s">
        <v>210</v>
      </c>
      <c r="J100" s="1"/>
      <c r="K100" s="1"/>
    </row>
    <row r="101" spans="1:11" x14ac:dyDescent="0.25">
      <c r="A101" s="17" t="s">
        <v>55</v>
      </c>
      <c r="B101" s="17" t="s">
        <v>153</v>
      </c>
      <c r="C101" s="31">
        <v>2119</v>
      </c>
      <c r="D101" s="31" t="s">
        <v>6</v>
      </c>
      <c r="E101" s="31">
        <v>6687</v>
      </c>
      <c r="F101" s="35">
        <v>26000</v>
      </c>
      <c r="G101" s="33">
        <v>34</v>
      </c>
      <c r="H101" s="17" t="s">
        <v>211</v>
      </c>
      <c r="I101" s="17" t="s">
        <v>210</v>
      </c>
      <c r="J101" s="1"/>
      <c r="K101" s="1"/>
    </row>
    <row r="102" spans="1:11" x14ac:dyDescent="0.25">
      <c r="A102" s="36" t="s">
        <v>55</v>
      </c>
      <c r="B102" s="36" t="s">
        <v>5</v>
      </c>
      <c r="C102" s="38">
        <v>2119</v>
      </c>
      <c r="D102" s="37" t="s">
        <v>6</v>
      </c>
      <c r="E102" s="37">
        <v>6687</v>
      </c>
      <c r="F102" s="39">
        <v>15000</v>
      </c>
      <c r="G102" s="37">
        <v>35</v>
      </c>
      <c r="H102" s="36" t="s">
        <v>82</v>
      </c>
      <c r="I102" s="36" t="s">
        <v>80</v>
      </c>
      <c r="J102" s="1"/>
      <c r="K102" s="1"/>
    </row>
    <row r="103" spans="1:11" x14ac:dyDescent="0.25">
      <c r="A103" s="17" t="s">
        <v>55</v>
      </c>
      <c r="B103" s="17" t="s">
        <v>158</v>
      </c>
      <c r="C103" s="31">
        <v>2119</v>
      </c>
      <c r="D103" s="31" t="s">
        <v>6</v>
      </c>
      <c r="E103" s="31">
        <v>6687</v>
      </c>
      <c r="F103" s="35">
        <v>6600</v>
      </c>
      <c r="G103" s="33">
        <v>52</v>
      </c>
      <c r="H103" s="17" t="s">
        <v>82</v>
      </c>
      <c r="I103" s="17" t="s">
        <v>212</v>
      </c>
      <c r="J103" s="1"/>
      <c r="K103" s="1"/>
    </row>
    <row r="104" spans="1:11" x14ac:dyDescent="0.25">
      <c r="A104" s="17" t="s">
        <v>55</v>
      </c>
      <c r="B104" s="17" t="s">
        <v>158</v>
      </c>
      <c r="C104" s="31">
        <v>2268</v>
      </c>
      <c r="D104" s="31" t="s">
        <v>6</v>
      </c>
      <c r="E104" s="31">
        <v>7472</v>
      </c>
      <c r="F104" s="35">
        <v>10000</v>
      </c>
      <c r="G104" s="33">
        <v>53</v>
      </c>
      <c r="H104" s="17" t="s">
        <v>230</v>
      </c>
      <c r="I104" s="17" t="s">
        <v>229</v>
      </c>
      <c r="J104" s="1"/>
      <c r="K104" s="1"/>
    </row>
    <row r="105" spans="1:11" x14ac:dyDescent="0.25">
      <c r="A105" s="17" t="s">
        <v>55</v>
      </c>
      <c r="B105" s="17" t="s">
        <v>158</v>
      </c>
      <c r="C105" s="31">
        <v>2119</v>
      </c>
      <c r="D105" s="31" t="s">
        <v>6</v>
      </c>
      <c r="E105" s="31">
        <v>6687</v>
      </c>
      <c r="F105" s="35">
        <v>3000</v>
      </c>
      <c r="G105" s="33">
        <v>54</v>
      </c>
      <c r="H105" s="17" t="s">
        <v>214</v>
      </c>
      <c r="I105" s="17" t="s">
        <v>213</v>
      </c>
      <c r="J105" s="1"/>
      <c r="K105" s="1"/>
    </row>
    <row r="106" spans="1:11" x14ac:dyDescent="0.25">
      <c r="A106" s="17" t="s">
        <v>55</v>
      </c>
      <c r="B106" s="17" t="s">
        <v>158</v>
      </c>
      <c r="C106" s="31">
        <v>2118</v>
      </c>
      <c r="D106" s="31" t="s">
        <v>6</v>
      </c>
      <c r="E106" s="31">
        <v>6692</v>
      </c>
      <c r="F106" s="35">
        <v>8000</v>
      </c>
      <c r="G106" s="33">
        <v>55</v>
      </c>
      <c r="H106" s="17" t="s">
        <v>219</v>
      </c>
      <c r="I106" s="17" t="s">
        <v>218</v>
      </c>
      <c r="J106" s="1"/>
      <c r="K106" s="1"/>
    </row>
    <row r="107" spans="1:11" x14ac:dyDescent="0.25">
      <c r="A107" s="36" t="s">
        <v>55</v>
      </c>
      <c r="B107" s="36" t="s">
        <v>17</v>
      </c>
      <c r="C107" s="38">
        <v>2137</v>
      </c>
      <c r="D107" s="37" t="s">
        <v>6</v>
      </c>
      <c r="E107" s="37">
        <v>6690</v>
      </c>
      <c r="F107" s="39">
        <v>5000</v>
      </c>
      <c r="G107" s="37">
        <v>78</v>
      </c>
      <c r="H107" s="36" t="s">
        <v>72</v>
      </c>
      <c r="I107" s="36" t="s">
        <v>89</v>
      </c>
    </row>
    <row r="108" spans="1:11" x14ac:dyDescent="0.25">
      <c r="A108" s="36" t="s">
        <v>55</v>
      </c>
      <c r="B108" s="36" t="s">
        <v>17</v>
      </c>
      <c r="C108" s="38">
        <v>2119</v>
      </c>
      <c r="D108" s="37" t="s">
        <v>6</v>
      </c>
      <c r="E108" s="37">
        <v>6687</v>
      </c>
      <c r="F108" s="39">
        <v>5000</v>
      </c>
      <c r="G108" s="37">
        <v>91</v>
      </c>
      <c r="H108" s="36" t="s">
        <v>82</v>
      </c>
      <c r="I108" s="36" t="s">
        <v>83</v>
      </c>
    </row>
    <row r="109" spans="1:11" x14ac:dyDescent="0.25">
      <c r="A109" s="17" t="s">
        <v>55</v>
      </c>
      <c r="B109" s="17" t="s">
        <v>158</v>
      </c>
      <c r="C109" s="31">
        <v>2118</v>
      </c>
      <c r="D109" s="31" t="s">
        <v>6</v>
      </c>
      <c r="E109" s="31">
        <v>6692</v>
      </c>
      <c r="F109" s="35">
        <v>8000</v>
      </c>
      <c r="G109" s="33">
        <v>96</v>
      </c>
      <c r="H109" s="17" t="s">
        <v>219</v>
      </c>
      <c r="I109" s="17" t="s">
        <v>220</v>
      </c>
      <c r="J109" s="1"/>
      <c r="K109" s="1"/>
    </row>
    <row r="110" spans="1:11" x14ac:dyDescent="0.25">
      <c r="A110" s="17" t="s">
        <v>55</v>
      </c>
      <c r="B110" s="17" t="s">
        <v>158</v>
      </c>
      <c r="C110" s="31">
        <v>2118</v>
      </c>
      <c r="D110" s="31" t="s">
        <v>6</v>
      </c>
      <c r="E110" s="31">
        <v>6692</v>
      </c>
      <c r="F110" s="35">
        <v>12000</v>
      </c>
      <c r="G110" s="33">
        <v>97</v>
      </c>
      <c r="H110" s="17" t="s">
        <v>98</v>
      </c>
      <c r="I110" s="17" t="s">
        <v>221</v>
      </c>
      <c r="J110" s="5"/>
      <c r="K110" s="6">
        <f>SUM(F91:F125)</f>
        <v>319231.42000000004</v>
      </c>
    </row>
    <row r="111" spans="1:11" x14ac:dyDescent="0.25">
      <c r="A111" s="17" t="s">
        <v>55</v>
      </c>
      <c r="B111" s="17" t="s">
        <v>158</v>
      </c>
      <c r="C111" s="31">
        <v>2268</v>
      </c>
      <c r="D111" s="31" t="s">
        <v>6</v>
      </c>
      <c r="E111" s="31">
        <v>7472</v>
      </c>
      <c r="F111" s="35">
        <v>8000</v>
      </c>
      <c r="G111" s="33">
        <v>98</v>
      </c>
      <c r="H111" s="17" t="s">
        <v>230</v>
      </c>
      <c r="I111" s="17" t="s">
        <v>231</v>
      </c>
    </row>
    <row r="112" spans="1:11" x14ac:dyDescent="0.25">
      <c r="A112" s="17" t="s">
        <v>55</v>
      </c>
      <c r="B112" s="17" t="s">
        <v>158</v>
      </c>
      <c r="C112" s="31">
        <v>2119</v>
      </c>
      <c r="D112" s="31" t="s">
        <v>6</v>
      </c>
      <c r="E112" s="31">
        <v>6687</v>
      </c>
      <c r="F112" s="35">
        <v>28577.14</v>
      </c>
      <c r="G112" s="33">
        <v>99</v>
      </c>
      <c r="H112" s="17" t="s">
        <v>82</v>
      </c>
      <c r="I112" s="17" t="s">
        <v>215</v>
      </c>
    </row>
    <row r="113" spans="1:11" x14ac:dyDescent="0.25">
      <c r="A113" s="17" t="s">
        <v>55</v>
      </c>
      <c r="B113" s="17" t="s">
        <v>158</v>
      </c>
      <c r="C113" s="31">
        <v>2119</v>
      </c>
      <c r="D113" s="31" t="s">
        <v>6</v>
      </c>
      <c r="E113" s="31">
        <v>6687</v>
      </c>
      <c r="F113" s="35">
        <v>5000</v>
      </c>
      <c r="G113" s="33">
        <v>112</v>
      </c>
      <c r="H113" s="17" t="s">
        <v>82</v>
      </c>
      <c r="I113" s="17" t="s">
        <v>216</v>
      </c>
      <c r="J113" s="2"/>
      <c r="K113" s="2"/>
    </row>
    <row r="114" spans="1:11" x14ac:dyDescent="0.25">
      <c r="A114" s="36" t="s">
        <v>55</v>
      </c>
      <c r="B114" s="36" t="s">
        <v>5</v>
      </c>
      <c r="C114" s="38">
        <v>2119</v>
      </c>
      <c r="D114" s="37" t="s">
        <v>29</v>
      </c>
      <c r="E114" s="37">
        <v>7506</v>
      </c>
      <c r="F114" s="39">
        <v>20000</v>
      </c>
      <c r="G114" s="37">
        <v>5</v>
      </c>
      <c r="H114" s="36" t="s">
        <v>74</v>
      </c>
      <c r="I114" s="36" t="s">
        <v>75</v>
      </c>
      <c r="J114" s="1"/>
    </row>
    <row r="115" spans="1:11" x14ac:dyDescent="0.25">
      <c r="A115" s="17" t="s">
        <v>55</v>
      </c>
      <c r="B115" s="17" t="s">
        <v>158</v>
      </c>
      <c r="C115" s="31">
        <v>2137</v>
      </c>
      <c r="D115" s="7" t="s">
        <v>29</v>
      </c>
      <c r="E115" s="31">
        <v>6689</v>
      </c>
      <c r="F115" s="35">
        <v>10577.14</v>
      </c>
      <c r="G115" s="33">
        <v>113</v>
      </c>
      <c r="H115" s="17" t="s">
        <v>211</v>
      </c>
      <c r="I115" s="17" t="s">
        <v>217</v>
      </c>
    </row>
    <row r="116" spans="1:11" x14ac:dyDescent="0.25">
      <c r="A116" s="36" t="s">
        <v>55</v>
      </c>
      <c r="B116" s="36" t="s">
        <v>5</v>
      </c>
      <c r="C116" s="38">
        <v>2137</v>
      </c>
      <c r="D116" s="37" t="s">
        <v>29</v>
      </c>
      <c r="E116" s="37">
        <v>6689</v>
      </c>
      <c r="F116" s="39">
        <v>7500</v>
      </c>
      <c r="G116" s="37">
        <v>36</v>
      </c>
      <c r="H116" s="36" t="s">
        <v>72</v>
      </c>
      <c r="I116" s="36" t="s">
        <v>87</v>
      </c>
      <c r="J116" s="1"/>
    </row>
    <row r="117" spans="1:11" x14ac:dyDescent="0.25">
      <c r="A117" s="36" t="s">
        <v>55</v>
      </c>
      <c r="B117" s="36" t="s">
        <v>5</v>
      </c>
      <c r="C117" s="38">
        <v>2137</v>
      </c>
      <c r="D117" s="37" t="s">
        <v>29</v>
      </c>
      <c r="E117" s="37">
        <v>6689</v>
      </c>
      <c r="F117" s="39">
        <v>2500</v>
      </c>
      <c r="G117" s="37">
        <v>37</v>
      </c>
      <c r="H117" s="36" t="s">
        <v>72</v>
      </c>
      <c r="I117" s="36" t="s">
        <v>88</v>
      </c>
      <c r="K117" s="1"/>
    </row>
    <row r="118" spans="1:11" x14ac:dyDescent="0.25">
      <c r="A118" s="36" t="s">
        <v>55</v>
      </c>
      <c r="B118" s="36" t="s">
        <v>17</v>
      </c>
      <c r="C118" s="38">
        <v>2118</v>
      </c>
      <c r="D118" s="37" t="s">
        <v>29</v>
      </c>
      <c r="E118" s="37">
        <v>7508</v>
      </c>
      <c r="F118" s="39">
        <v>5577.14</v>
      </c>
      <c r="G118" s="37">
        <v>84</v>
      </c>
      <c r="H118" s="36" t="s">
        <v>94</v>
      </c>
      <c r="I118" s="36" t="s">
        <v>95</v>
      </c>
      <c r="K118" s="1"/>
    </row>
    <row r="119" spans="1:11" x14ac:dyDescent="0.25">
      <c r="A119" s="36" t="s">
        <v>55</v>
      </c>
      <c r="B119" s="36" t="s">
        <v>17</v>
      </c>
      <c r="C119" s="38">
        <v>2118</v>
      </c>
      <c r="D119" s="37" t="s">
        <v>29</v>
      </c>
      <c r="E119" s="37">
        <v>7508</v>
      </c>
      <c r="F119" s="39">
        <v>5000</v>
      </c>
      <c r="G119" s="37">
        <v>86</v>
      </c>
      <c r="H119" s="36" t="s">
        <v>96</v>
      </c>
      <c r="I119" s="36" t="s">
        <v>97</v>
      </c>
      <c r="J119" s="1"/>
      <c r="K119" s="1"/>
    </row>
    <row r="120" spans="1:11" x14ac:dyDescent="0.25">
      <c r="A120" s="17" t="s">
        <v>55</v>
      </c>
      <c r="B120" s="17" t="s">
        <v>158</v>
      </c>
      <c r="C120" s="31">
        <v>2268</v>
      </c>
      <c r="D120" s="31" t="s">
        <v>29</v>
      </c>
      <c r="E120" s="31">
        <v>7473</v>
      </c>
      <c r="F120" s="35">
        <v>7900</v>
      </c>
      <c r="G120" s="33">
        <v>115</v>
      </c>
      <c r="H120" s="17" t="s">
        <v>230</v>
      </c>
      <c r="I120" s="17" t="s">
        <v>232</v>
      </c>
      <c r="K120" s="1"/>
    </row>
    <row r="121" spans="1:11" x14ac:dyDescent="0.25">
      <c r="A121" s="36" t="s">
        <v>55</v>
      </c>
      <c r="B121" s="36" t="s">
        <v>5</v>
      </c>
      <c r="C121" s="38">
        <v>2118</v>
      </c>
      <c r="D121" s="37" t="s">
        <v>29</v>
      </c>
      <c r="E121" s="37">
        <v>7508</v>
      </c>
      <c r="F121" s="39">
        <v>8000</v>
      </c>
      <c r="G121" s="37">
        <v>125</v>
      </c>
      <c r="H121" s="36" t="s">
        <v>92</v>
      </c>
      <c r="I121" s="36" t="s">
        <v>93</v>
      </c>
      <c r="J121" s="1"/>
      <c r="K121" s="1"/>
    </row>
    <row r="122" spans="1:11" x14ac:dyDescent="0.25">
      <c r="A122" s="17" t="s">
        <v>125</v>
      </c>
      <c r="B122" s="17" t="s">
        <v>158</v>
      </c>
      <c r="C122" s="31">
        <v>2219</v>
      </c>
      <c r="D122" s="31" t="s">
        <v>18</v>
      </c>
      <c r="E122" s="31">
        <v>6657</v>
      </c>
      <c r="F122" s="35">
        <v>5000</v>
      </c>
      <c r="G122" s="33">
        <v>56</v>
      </c>
      <c r="H122" s="17" t="s">
        <v>234</v>
      </c>
      <c r="I122" s="17" t="s">
        <v>233</v>
      </c>
      <c r="J122" s="1"/>
      <c r="K122" s="1"/>
    </row>
    <row r="123" spans="1:11" x14ac:dyDescent="0.25">
      <c r="A123" s="17" t="s">
        <v>125</v>
      </c>
      <c r="B123" s="17" t="s">
        <v>158</v>
      </c>
      <c r="C123" s="31">
        <v>2219</v>
      </c>
      <c r="D123" s="31" t="s">
        <v>18</v>
      </c>
      <c r="E123" s="31">
        <v>6657</v>
      </c>
      <c r="F123" s="35">
        <v>20000</v>
      </c>
      <c r="G123" s="33">
        <v>114</v>
      </c>
      <c r="H123" s="17" t="s">
        <v>234</v>
      </c>
      <c r="I123" s="17" t="s">
        <v>233</v>
      </c>
      <c r="J123" s="1"/>
      <c r="K123" s="1"/>
    </row>
    <row r="124" spans="1:11" x14ac:dyDescent="0.25">
      <c r="A124" s="36" t="s">
        <v>125</v>
      </c>
      <c r="B124" s="36" t="s">
        <v>5</v>
      </c>
      <c r="C124" s="38">
        <v>2140</v>
      </c>
      <c r="D124" s="37" t="s">
        <v>13</v>
      </c>
      <c r="E124" s="37">
        <v>7221</v>
      </c>
      <c r="F124" s="39">
        <v>19000</v>
      </c>
      <c r="G124" s="37">
        <v>129</v>
      </c>
      <c r="H124" s="36" t="s">
        <v>126</v>
      </c>
      <c r="I124" s="36" t="s">
        <v>127</v>
      </c>
      <c r="J124" s="1"/>
      <c r="K124" s="1"/>
    </row>
    <row r="125" spans="1:11" x14ac:dyDescent="0.25">
      <c r="A125" s="36" t="s">
        <v>125</v>
      </c>
      <c r="B125" s="36" t="s">
        <v>5</v>
      </c>
      <c r="C125" s="38">
        <v>2220</v>
      </c>
      <c r="D125" s="37" t="s">
        <v>6</v>
      </c>
      <c r="E125" s="37">
        <v>7513</v>
      </c>
      <c r="F125" s="39">
        <v>3000</v>
      </c>
      <c r="G125" s="37">
        <v>11</v>
      </c>
      <c r="H125" s="36" t="s">
        <v>136</v>
      </c>
      <c r="I125" s="36" t="s">
        <v>137</v>
      </c>
      <c r="J125" s="1"/>
      <c r="K125" s="1"/>
    </row>
    <row r="126" spans="1:11" x14ac:dyDescent="0.25">
      <c r="A126" s="44" t="s">
        <v>114</v>
      </c>
      <c r="B126" s="36" t="s">
        <v>5</v>
      </c>
      <c r="C126" s="45">
        <v>2169</v>
      </c>
      <c r="D126" s="7" t="s">
        <v>18</v>
      </c>
      <c r="E126" s="37">
        <v>7512</v>
      </c>
      <c r="F126" s="39">
        <v>5000</v>
      </c>
      <c r="G126" s="42">
        <v>18</v>
      </c>
      <c r="H126" s="36" t="s">
        <v>7</v>
      </c>
      <c r="I126" s="36" t="s">
        <v>124</v>
      </c>
      <c r="J126" s="1"/>
      <c r="K126" s="1"/>
    </row>
    <row r="127" spans="1:11" x14ac:dyDescent="0.25">
      <c r="A127" s="36" t="s">
        <v>114</v>
      </c>
      <c r="B127" s="17" t="s">
        <v>160</v>
      </c>
      <c r="C127" s="31" t="s">
        <v>169</v>
      </c>
      <c r="D127" s="31" t="s">
        <v>18</v>
      </c>
      <c r="E127" s="31">
        <v>7474</v>
      </c>
      <c r="F127" s="35">
        <v>30000</v>
      </c>
      <c r="G127" s="33">
        <v>67</v>
      </c>
      <c r="H127" s="17" t="s">
        <v>154</v>
      </c>
      <c r="I127" s="17" t="s">
        <v>170</v>
      </c>
      <c r="J127" s="5"/>
      <c r="K127" s="6">
        <f>SUM(F65:F90)</f>
        <v>213108.56</v>
      </c>
    </row>
    <row r="128" spans="1:11" x14ac:dyDescent="0.25">
      <c r="A128" s="36" t="s">
        <v>114</v>
      </c>
      <c r="B128" s="36" t="s">
        <v>17</v>
      </c>
      <c r="C128" s="45">
        <v>2169</v>
      </c>
      <c r="D128" s="37" t="s">
        <v>18</v>
      </c>
      <c r="E128" s="37">
        <v>7474</v>
      </c>
      <c r="F128" s="39">
        <v>10000</v>
      </c>
      <c r="G128" s="37">
        <v>93</v>
      </c>
      <c r="H128" s="36" t="s">
        <v>122</v>
      </c>
      <c r="I128" s="36" t="s">
        <v>123</v>
      </c>
      <c r="J128" s="1"/>
      <c r="K128" s="1"/>
    </row>
    <row r="129" spans="1:11" x14ac:dyDescent="0.25">
      <c r="A129" s="36" t="s">
        <v>114</v>
      </c>
      <c r="B129" s="36" t="s">
        <v>5</v>
      </c>
      <c r="C129" s="45">
        <v>2169</v>
      </c>
      <c r="D129" s="37" t="s">
        <v>18</v>
      </c>
      <c r="E129" s="37">
        <v>7474</v>
      </c>
      <c r="F129" s="39">
        <v>15000</v>
      </c>
      <c r="G129" s="37">
        <v>128</v>
      </c>
      <c r="H129" s="36" t="s">
        <v>120</v>
      </c>
      <c r="I129" s="36" t="s">
        <v>121</v>
      </c>
      <c r="J129" s="1"/>
      <c r="K129" s="1"/>
    </row>
    <row r="130" spans="1:11" x14ac:dyDescent="0.25">
      <c r="A130" s="36" t="s">
        <v>4</v>
      </c>
      <c r="B130" s="36" t="s">
        <v>5</v>
      </c>
      <c r="C130" s="38">
        <v>2031</v>
      </c>
      <c r="D130" s="37" t="s">
        <v>9</v>
      </c>
      <c r="E130" s="37">
        <v>7500</v>
      </c>
      <c r="F130" s="39">
        <v>10000</v>
      </c>
      <c r="G130" s="37">
        <v>124</v>
      </c>
      <c r="H130" s="36" t="s">
        <v>10</v>
      </c>
      <c r="I130" s="36" t="s">
        <v>11</v>
      </c>
    </row>
    <row r="131" spans="1:11" x14ac:dyDescent="0.25">
      <c r="A131" s="36" t="s">
        <v>4</v>
      </c>
      <c r="B131" s="36" t="s">
        <v>5</v>
      </c>
      <c r="C131" s="38">
        <v>2263</v>
      </c>
      <c r="D131" s="37" t="s">
        <v>18</v>
      </c>
      <c r="E131" s="37">
        <v>6667</v>
      </c>
      <c r="F131" s="39">
        <v>40000</v>
      </c>
      <c r="G131" s="37">
        <v>12</v>
      </c>
      <c r="H131" s="36" t="s">
        <v>22</v>
      </c>
      <c r="I131" s="36" t="s">
        <v>23</v>
      </c>
      <c r="J131" s="1"/>
      <c r="K131" s="1"/>
    </row>
    <row r="132" spans="1:11" x14ac:dyDescent="0.25">
      <c r="A132" s="36" t="s">
        <v>4</v>
      </c>
      <c r="B132" s="36" t="s">
        <v>5</v>
      </c>
      <c r="C132" s="38">
        <v>2264</v>
      </c>
      <c r="D132" s="7" t="s">
        <v>18</v>
      </c>
      <c r="E132" s="37">
        <v>7498</v>
      </c>
      <c r="F132" s="39">
        <v>3000</v>
      </c>
      <c r="G132" s="37">
        <v>14</v>
      </c>
      <c r="H132" s="36" t="s">
        <v>26</v>
      </c>
      <c r="I132" s="36" t="s">
        <v>27</v>
      </c>
      <c r="J132" s="1"/>
      <c r="K132" s="1"/>
    </row>
    <row r="133" spans="1:11" x14ac:dyDescent="0.25">
      <c r="A133" s="36" t="s">
        <v>12</v>
      </c>
      <c r="B133" s="36" t="s">
        <v>17</v>
      </c>
      <c r="C133" s="38">
        <v>2191</v>
      </c>
      <c r="D133" s="7" t="s">
        <v>18</v>
      </c>
      <c r="E133" s="37">
        <v>7501</v>
      </c>
      <c r="F133" s="39">
        <v>10000</v>
      </c>
      <c r="G133" s="37">
        <v>83</v>
      </c>
      <c r="H133" s="36" t="s">
        <v>24</v>
      </c>
      <c r="I133" s="36" t="s">
        <v>25</v>
      </c>
      <c r="J133" s="1"/>
      <c r="K133" s="1"/>
    </row>
    <row r="134" spans="1:11" x14ac:dyDescent="0.25">
      <c r="A134" s="36" t="s">
        <v>4</v>
      </c>
      <c r="B134" s="36" t="s">
        <v>17</v>
      </c>
      <c r="C134" s="38">
        <v>2183</v>
      </c>
      <c r="D134" s="7" t="s">
        <v>18</v>
      </c>
      <c r="E134" s="37">
        <v>6668</v>
      </c>
      <c r="F134" s="39">
        <v>10000</v>
      </c>
      <c r="G134" s="37">
        <v>94</v>
      </c>
      <c r="H134" s="36" t="s">
        <v>19</v>
      </c>
      <c r="I134" s="36" t="s">
        <v>20</v>
      </c>
      <c r="J134" s="2"/>
      <c r="K134" s="1"/>
    </row>
    <row r="135" spans="1:11" x14ac:dyDescent="0.25">
      <c r="A135" s="40" t="s">
        <v>12</v>
      </c>
      <c r="B135" s="40" t="s">
        <v>17</v>
      </c>
      <c r="C135" s="42">
        <v>2185</v>
      </c>
      <c r="D135" s="42" t="s">
        <v>18</v>
      </c>
      <c r="E135" s="42">
        <v>7475</v>
      </c>
      <c r="F135" s="43">
        <v>30000</v>
      </c>
      <c r="G135" s="41">
        <v>120</v>
      </c>
      <c r="H135" s="40" t="s">
        <v>12</v>
      </c>
      <c r="I135" s="40" t="s">
        <v>178</v>
      </c>
      <c r="J135" s="1"/>
      <c r="K135" s="1"/>
    </row>
    <row r="136" spans="1:11" x14ac:dyDescent="0.25">
      <c r="A136" s="36" t="s">
        <v>12</v>
      </c>
      <c r="B136" s="36" t="s">
        <v>5</v>
      </c>
      <c r="C136" s="38">
        <v>2183</v>
      </c>
      <c r="D136" s="37" t="s">
        <v>13</v>
      </c>
      <c r="E136" s="37">
        <v>6669</v>
      </c>
      <c r="F136" s="39">
        <v>23000</v>
      </c>
      <c r="G136" s="37">
        <v>63</v>
      </c>
      <c r="H136" s="36" t="s">
        <v>7</v>
      </c>
      <c r="I136" s="36" t="s">
        <v>14</v>
      </c>
      <c r="J136" s="1"/>
      <c r="K136" s="1"/>
    </row>
    <row r="137" spans="1:11" x14ac:dyDescent="0.25">
      <c r="A137" s="17" t="s">
        <v>12</v>
      </c>
      <c r="B137" s="17" t="s">
        <v>17</v>
      </c>
      <c r="C137" s="31">
        <v>2183</v>
      </c>
      <c r="D137" s="31" t="s">
        <v>13</v>
      </c>
      <c r="E137" s="31">
        <v>6669</v>
      </c>
      <c r="F137" s="35">
        <v>30000</v>
      </c>
      <c r="G137" s="33">
        <v>121</v>
      </c>
      <c r="H137" s="17" t="s">
        <v>12</v>
      </c>
      <c r="I137" s="17" t="s">
        <v>177</v>
      </c>
      <c r="J137" s="1"/>
      <c r="K137" s="1"/>
    </row>
    <row r="138" spans="1:11" x14ac:dyDescent="0.25">
      <c r="A138" s="36" t="s">
        <v>4</v>
      </c>
      <c r="B138" s="36" t="s">
        <v>5</v>
      </c>
      <c r="C138" s="38">
        <v>2183</v>
      </c>
      <c r="D138" s="37" t="s">
        <v>13</v>
      </c>
      <c r="E138" s="37">
        <v>6669</v>
      </c>
      <c r="F138" s="39">
        <v>10000</v>
      </c>
      <c r="G138" s="37">
        <v>126</v>
      </c>
      <c r="H138" s="36" t="s">
        <v>15</v>
      </c>
      <c r="I138" s="36" t="s">
        <v>16</v>
      </c>
      <c r="J138" s="2"/>
      <c r="K138" s="1"/>
    </row>
    <row r="139" spans="1:11" x14ac:dyDescent="0.25">
      <c r="A139" s="36" t="s">
        <v>4</v>
      </c>
      <c r="B139" s="36" t="s">
        <v>5</v>
      </c>
      <c r="C139" s="38">
        <v>1025</v>
      </c>
      <c r="D139" s="37" t="s">
        <v>6</v>
      </c>
      <c r="E139" s="37">
        <v>7499</v>
      </c>
      <c r="F139" s="39">
        <v>5000</v>
      </c>
      <c r="G139" s="37">
        <v>15</v>
      </c>
      <c r="H139" s="36" t="s">
        <v>7</v>
      </c>
      <c r="I139" s="36" t="s">
        <v>8</v>
      </c>
      <c r="J139" s="1"/>
      <c r="K139" s="1"/>
    </row>
    <row r="140" spans="1:11" x14ac:dyDescent="0.25">
      <c r="A140" s="36" t="s">
        <v>12</v>
      </c>
      <c r="B140" s="36" t="s">
        <v>5</v>
      </c>
      <c r="C140" s="38">
        <v>2200</v>
      </c>
      <c r="D140" s="37" t="s">
        <v>6</v>
      </c>
      <c r="E140" s="37">
        <v>7502</v>
      </c>
      <c r="F140" s="39">
        <v>8000</v>
      </c>
      <c r="G140" s="37">
        <v>61</v>
      </c>
      <c r="H140" s="36" t="s">
        <v>7</v>
      </c>
      <c r="I140" s="36" t="s">
        <v>21</v>
      </c>
      <c r="J140" s="1"/>
      <c r="K140" s="1"/>
    </row>
    <row r="141" spans="1:11" outlineLevel="1" x14ac:dyDescent="0.25">
      <c r="A141" s="60" t="s">
        <v>293</v>
      </c>
      <c r="B141" s="60"/>
      <c r="C141" s="60"/>
      <c r="D141" s="60"/>
      <c r="E141" s="60"/>
      <c r="F141" s="52">
        <f>SUM(F64:F140)</f>
        <v>776339.98</v>
      </c>
      <c r="J141" s="2"/>
      <c r="K141" s="2"/>
    </row>
    <row r="142" spans="1:11" outlineLevel="1" x14ac:dyDescent="0.25">
      <c r="A142" s="15"/>
      <c r="B142" s="15"/>
      <c r="C142" s="19"/>
      <c r="D142" s="27"/>
      <c r="E142" s="27"/>
      <c r="F142" s="22">
        <f>F141+F63</f>
        <v>1414348.26</v>
      </c>
      <c r="G142" s="23"/>
      <c r="H142" s="15"/>
      <c r="I142" s="19"/>
      <c r="J142" s="2"/>
      <c r="K142" s="2"/>
    </row>
    <row r="143" spans="1:11" outlineLevel="1" x14ac:dyDescent="0.25">
      <c r="A143" s="15"/>
      <c r="B143" s="15"/>
      <c r="C143" s="19"/>
      <c r="D143" s="27"/>
      <c r="E143" s="27"/>
      <c r="F143" s="27"/>
      <c r="G143" s="23"/>
      <c r="H143" s="15"/>
      <c r="I143" s="19"/>
      <c r="J143" s="2"/>
      <c r="K143" s="2"/>
    </row>
    <row r="144" spans="1:11" outlineLevel="1" x14ac:dyDescent="0.25">
      <c r="A144" s="15"/>
      <c r="B144" s="15"/>
      <c r="C144" s="19"/>
      <c r="D144" s="27"/>
      <c r="E144" s="27"/>
      <c r="F144" s="27"/>
      <c r="G144" s="23"/>
      <c r="H144" s="15"/>
      <c r="I144" s="19"/>
      <c r="J144" s="1"/>
      <c r="K144" s="1"/>
    </row>
    <row r="145" spans="1:9" outlineLevel="1" x14ac:dyDescent="0.25">
      <c r="A145" s="15"/>
      <c r="B145" s="15"/>
      <c r="C145" s="19"/>
      <c r="D145" s="27"/>
      <c r="E145" s="27"/>
      <c r="F145" s="27"/>
      <c r="G145" s="23"/>
      <c r="H145" s="15"/>
      <c r="I145" s="19"/>
    </row>
    <row r="146" spans="1:9" outlineLevel="1" x14ac:dyDescent="0.25"/>
    <row r="147" spans="1:9" outlineLevel="1" x14ac:dyDescent="0.25"/>
  </sheetData>
  <sortState ref="A56:I63">
    <sortCondition ref="G56:G63"/>
  </sortState>
  <mergeCells count="2">
    <mergeCell ref="A63:E63"/>
    <mergeCell ref="A141:E14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activeCell="I88" sqref="I88"/>
    </sheetView>
  </sheetViews>
  <sheetFormatPr defaultRowHeight="15" outlineLevelRow="2" x14ac:dyDescent="0.25"/>
  <cols>
    <col min="2" max="2" width="6.85546875" customWidth="1"/>
    <col min="3" max="3" width="6.42578125" customWidth="1"/>
    <col min="5" max="5" width="7.28515625" customWidth="1"/>
    <col min="6" max="6" width="6.7109375" customWidth="1"/>
    <col min="7" max="7" width="43.140625" customWidth="1"/>
    <col min="8" max="8" width="10" customWidth="1"/>
    <col min="9" max="9" width="38" customWidth="1"/>
  </cols>
  <sheetData>
    <row r="1" spans="1:9" x14ac:dyDescent="0.25">
      <c r="A1" s="32" t="s">
        <v>0</v>
      </c>
      <c r="B1" s="32" t="s">
        <v>1</v>
      </c>
      <c r="C1" s="33" t="s">
        <v>149</v>
      </c>
      <c r="D1" s="33" t="s">
        <v>150</v>
      </c>
      <c r="E1" s="33" t="s">
        <v>2</v>
      </c>
      <c r="F1" s="33" t="s">
        <v>148</v>
      </c>
      <c r="G1" s="32" t="s">
        <v>151</v>
      </c>
      <c r="H1" s="34" t="s">
        <v>3</v>
      </c>
      <c r="I1" s="32" t="s">
        <v>152</v>
      </c>
    </row>
    <row r="2" spans="1:9" outlineLevel="2" x14ac:dyDescent="0.25">
      <c r="A2" s="17" t="s">
        <v>28</v>
      </c>
      <c r="B2" s="17" t="s">
        <v>158</v>
      </c>
      <c r="C2" s="31" t="s">
        <v>203</v>
      </c>
      <c r="D2" s="31" t="s">
        <v>33</v>
      </c>
      <c r="E2" s="31">
        <v>7471</v>
      </c>
      <c r="F2" s="33">
        <v>58</v>
      </c>
      <c r="G2" s="17" t="s">
        <v>235</v>
      </c>
      <c r="H2" s="35">
        <v>10100</v>
      </c>
      <c r="I2" s="36" t="s">
        <v>45</v>
      </c>
    </row>
    <row r="3" spans="1:9" outlineLevel="2" x14ac:dyDescent="0.25">
      <c r="A3" s="36" t="s">
        <v>28</v>
      </c>
      <c r="B3" s="36" t="s">
        <v>17</v>
      </c>
      <c r="C3" s="37" t="s">
        <v>39</v>
      </c>
      <c r="D3" s="37" t="s">
        <v>33</v>
      </c>
      <c r="E3" s="37">
        <v>6643</v>
      </c>
      <c r="F3" s="37">
        <v>80</v>
      </c>
      <c r="G3" s="36" t="s">
        <v>46</v>
      </c>
      <c r="H3" s="39">
        <v>5000</v>
      </c>
      <c r="I3" s="36" t="s">
        <v>45</v>
      </c>
    </row>
    <row r="4" spans="1:9" outlineLevel="2" x14ac:dyDescent="0.25">
      <c r="A4" s="17" t="s">
        <v>28</v>
      </c>
      <c r="B4" s="17" t="s">
        <v>158</v>
      </c>
      <c r="C4" s="31" t="s">
        <v>203</v>
      </c>
      <c r="D4" s="31" t="s">
        <v>33</v>
      </c>
      <c r="E4" s="31">
        <v>7471</v>
      </c>
      <c r="F4" s="33">
        <v>104</v>
      </c>
      <c r="G4" s="17" t="s">
        <v>206</v>
      </c>
      <c r="H4" s="35">
        <v>20000</v>
      </c>
      <c r="I4" s="36" t="s">
        <v>45</v>
      </c>
    </row>
    <row r="5" spans="1:9" outlineLevel="1" x14ac:dyDescent="0.25">
      <c r="A5" s="17"/>
      <c r="B5" s="17"/>
      <c r="C5" s="31"/>
      <c r="D5" s="31"/>
      <c r="E5" s="31"/>
      <c r="F5" s="33"/>
      <c r="G5" s="17"/>
      <c r="H5" s="35">
        <f>SUBTOTAL(9,H2:H4)</f>
        <v>35100</v>
      </c>
      <c r="I5" s="49" t="s">
        <v>295</v>
      </c>
    </row>
    <row r="6" spans="1:9" outlineLevel="2" x14ac:dyDescent="0.25">
      <c r="A6" s="17" t="s">
        <v>55</v>
      </c>
      <c r="B6" s="17" t="s">
        <v>158</v>
      </c>
      <c r="C6" s="31">
        <v>2120</v>
      </c>
      <c r="D6" s="31" t="s">
        <v>33</v>
      </c>
      <c r="E6" s="31">
        <v>6694</v>
      </c>
      <c r="F6" s="33">
        <v>41</v>
      </c>
      <c r="G6" s="17" t="s">
        <v>222</v>
      </c>
      <c r="H6" s="35">
        <v>10000</v>
      </c>
      <c r="I6" s="17" t="s">
        <v>116</v>
      </c>
    </row>
    <row r="7" spans="1:9" outlineLevel="2" x14ac:dyDescent="0.25">
      <c r="A7" s="17" t="s">
        <v>55</v>
      </c>
      <c r="B7" s="17" t="s">
        <v>160</v>
      </c>
      <c r="C7" s="31" t="s">
        <v>224</v>
      </c>
      <c r="D7" s="31" t="s">
        <v>33</v>
      </c>
      <c r="E7" s="31">
        <v>6694</v>
      </c>
      <c r="F7" s="33">
        <v>68</v>
      </c>
      <c r="G7" s="17" t="s">
        <v>225</v>
      </c>
      <c r="H7" s="35">
        <v>6000</v>
      </c>
      <c r="I7" s="17" t="s">
        <v>116</v>
      </c>
    </row>
    <row r="8" spans="1:9" outlineLevel="2" x14ac:dyDescent="0.25">
      <c r="A8" s="17" t="s">
        <v>55</v>
      </c>
      <c r="B8" s="17" t="s">
        <v>160</v>
      </c>
      <c r="C8" s="31" t="s">
        <v>224</v>
      </c>
      <c r="D8" s="31" t="s">
        <v>33</v>
      </c>
      <c r="E8" s="31">
        <v>6694</v>
      </c>
      <c r="F8" s="33">
        <v>69</v>
      </c>
      <c r="G8" s="17" t="s">
        <v>226</v>
      </c>
      <c r="H8" s="35">
        <v>30000</v>
      </c>
      <c r="I8" s="17" t="s">
        <v>116</v>
      </c>
    </row>
    <row r="9" spans="1:9" outlineLevel="2" x14ac:dyDescent="0.25">
      <c r="A9" s="17" t="s">
        <v>55</v>
      </c>
      <c r="B9" s="17" t="s">
        <v>158</v>
      </c>
      <c r="C9" s="31">
        <v>2120</v>
      </c>
      <c r="D9" s="31" t="s">
        <v>33</v>
      </c>
      <c r="E9" s="31">
        <v>6694</v>
      </c>
      <c r="F9" s="33">
        <v>102</v>
      </c>
      <c r="G9" s="17" t="s">
        <v>227</v>
      </c>
      <c r="H9" s="35">
        <v>10000</v>
      </c>
      <c r="I9" s="17" t="s">
        <v>116</v>
      </c>
    </row>
    <row r="10" spans="1:9" outlineLevel="2" x14ac:dyDescent="0.25">
      <c r="A10" s="17" t="s">
        <v>55</v>
      </c>
      <c r="B10" s="17" t="s">
        <v>158</v>
      </c>
      <c r="C10" s="31">
        <v>2120</v>
      </c>
      <c r="D10" s="31" t="s">
        <v>33</v>
      </c>
      <c r="E10" s="31">
        <v>6694</v>
      </c>
      <c r="F10" s="33">
        <v>106</v>
      </c>
      <c r="G10" s="17" t="s">
        <v>228</v>
      </c>
      <c r="H10" s="35">
        <v>30000</v>
      </c>
      <c r="I10" s="17" t="s">
        <v>116</v>
      </c>
    </row>
    <row r="11" spans="1:9" outlineLevel="2" x14ac:dyDescent="0.25">
      <c r="A11" s="17" t="s">
        <v>55</v>
      </c>
      <c r="B11" s="17" t="s">
        <v>17</v>
      </c>
      <c r="C11" s="31">
        <v>2120</v>
      </c>
      <c r="D11" s="31" t="s">
        <v>33</v>
      </c>
      <c r="E11" s="31">
        <v>6694</v>
      </c>
      <c r="F11" s="33">
        <v>122</v>
      </c>
      <c r="G11" s="17" t="s">
        <v>227</v>
      </c>
      <c r="H11" s="35">
        <v>10000</v>
      </c>
      <c r="I11" s="17" t="s">
        <v>116</v>
      </c>
    </row>
    <row r="12" spans="1:9" outlineLevel="2" x14ac:dyDescent="0.25">
      <c r="A12" s="36" t="s">
        <v>114</v>
      </c>
      <c r="B12" s="36" t="s">
        <v>5</v>
      </c>
      <c r="C12" s="37" t="s">
        <v>115</v>
      </c>
      <c r="D12" s="37" t="s">
        <v>33</v>
      </c>
      <c r="E12" s="37">
        <v>7511</v>
      </c>
      <c r="F12" s="37">
        <v>1</v>
      </c>
      <c r="G12" s="36" t="s">
        <v>117</v>
      </c>
      <c r="H12" s="39">
        <v>38000</v>
      </c>
      <c r="I12" s="36" t="s">
        <v>116</v>
      </c>
    </row>
    <row r="13" spans="1:9" outlineLevel="1" x14ac:dyDescent="0.25">
      <c r="A13" s="36"/>
      <c r="B13" s="36"/>
      <c r="C13" s="37"/>
      <c r="D13" s="37"/>
      <c r="E13" s="37"/>
      <c r="F13" s="37"/>
      <c r="G13" s="36"/>
      <c r="H13" s="39">
        <f>SUBTOTAL(9,H6:H12)</f>
        <v>134000</v>
      </c>
      <c r="I13" s="49" t="s">
        <v>296</v>
      </c>
    </row>
    <row r="14" spans="1:9" outlineLevel="2" x14ac:dyDescent="0.25">
      <c r="A14" s="36" t="s">
        <v>99</v>
      </c>
      <c r="B14" s="36" t="s">
        <v>5</v>
      </c>
      <c r="C14" s="37" t="s">
        <v>104</v>
      </c>
      <c r="D14" s="37" t="s">
        <v>33</v>
      </c>
      <c r="E14" s="37">
        <v>6633</v>
      </c>
      <c r="F14" s="37">
        <v>17</v>
      </c>
      <c r="G14" s="36" t="s">
        <v>106</v>
      </c>
      <c r="H14" s="39">
        <v>2000</v>
      </c>
      <c r="I14" s="36" t="s">
        <v>105</v>
      </c>
    </row>
    <row r="15" spans="1:9" outlineLevel="1" x14ac:dyDescent="0.25">
      <c r="A15" s="36"/>
      <c r="B15" s="36"/>
      <c r="C15" s="37"/>
      <c r="D15" s="37"/>
      <c r="E15" s="37"/>
      <c r="F15" s="37"/>
      <c r="G15" s="36"/>
      <c r="H15" s="39">
        <f>SUBTOTAL(9,H14:H14)</f>
        <v>2000</v>
      </c>
      <c r="I15" s="49" t="s">
        <v>297</v>
      </c>
    </row>
    <row r="16" spans="1:9" outlineLevel="2" x14ac:dyDescent="0.25">
      <c r="A16" s="36" t="s">
        <v>114</v>
      </c>
      <c r="B16" s="17" t="s">
        <v>158</v>
      </c>
      <c r="C16" s="31" t="s">
        <v>155</v>
      </c>
      <c r="D16" s="31" t="s">
        <v>33</v>
      </c>
      <c r="E16" s="31">
        <v>6663</v>
      </c>
      <c r="F16" s="33">
        <v>42</v>
      </c>
      <c r="G16" s="17" t="s">
        <v>166</v>
      </c>
      <c r="H16" s="35">
        <v>13000</v>
      </c>
      <c r="I16" s="17" t="s">
        <v>167</v>
      </c>
    </row>
    <row r="17" spans="1:9" outlineLevel="1" x14ac:dyDescent="0.25">
      <c r="A17" s="36"/>
      <c r="B17" s="17"/>
      <c r="C17" s="31"/>
      <c r="D17" s="31"/>
      <c r="E17" s="31"/>
      <c r="F17" s="33"/>
      <c r="G17" s="17"/>
      <c r="H17" s="35">
        <f>SUBTOTAL(9,H16:H16)</f>
        <v>13000</v>
      </c>
      <c r="I17" s="53" t="s">
        <v>298</v>
      </c>
    </row>
    <row r="18" spans="1:9" outlineLevel="2" x14ac:dyDescent="0.25">
      <c r="A18" s="36" t="s">
        <v>114</v>
      </c>
      <c r="B18" s="17" t="s">
        <v>153</v>
      </c>
      <c r="C18" s="31" t="s">
        <v>155</v>
      </c>
      <c r="D18" s="31" t="s">
        <v>33</v>
      </c>
      <c r="E18" s="31">
        <v>6663</v>
      </c>
      <c r="F18" s="33">
        <v>30</v>
      </c>
      <c r="G18" s="17" t="s">
        <v>163</v>
      </c>
      <c r="H18" s="35">
        <v>20000</v>
      </c>
      <c r="I18" s="17" t="s">
        <v>164</v>
      </c>
    </row>
    <row r="19" spans="1:9" outlineLevel="2" x14ac:dyDescent="0.25">
      <c r="A19" s="36" t="s">
        <v>114</v>
      </c>
      <c r="B19" s="17" t="s">
        <v>158</v>
      </c>
      <c r="C19" s="31" t="s">
        <v>155</v>
      </c>
      <c r="D19" s="31" t="s">
        <v>33</v>
      </c>
      <c r="E19" s="31">
        <v>6663</v>
      </c>
      <c r="F19" s="33">
        <v>40</v>
      </c>
      <c r="G19" s="17" t="s">
        <v>165</v>
      </c>
      <c r="H19" s="35">
        <v>7000</v>
      </c>
      <c r="I19" s="17" t="s">
        <v>164</v>
      </c>
    </row>
    <row r="20" spans="1:9" outlineLevel="2" x14ac:dyDescent="0.25">
      <c r="A20" s="36" t="s">
        <v>114</v>
      </c>
      <c r="B20" s="17" t="s">
        <v>158</v>
      </c>
      <c r="C20" s="31" t="s">
        <v>155</v>
      </c>
      <c r="D20" s="31" t="s">
        <v>33</v>
      </c>
      <c r="E20" s="31">
        <v>6663</v>
      </c>
      <c r="F20" s="33">
        <v>116</v>
      </c>
      <c r="G20" s="17" t="s">
        <v>168</v>
      </c>
      <c r="H20" s="35">
        <v>17100</v>
      </c>
      <c r="I20" s="17" t="s">
        <v>164</v>
      </c>
    </row>
    <row r="21" spans="1:9" outlineLevel="1" x14ac:dyDescent="0.25">
      <c r="A21" s="36"/>
      <c r="B21" s="17"/>
      <c r="C21" s="31"/>
      <c r="D21" s="31"/>
      <c r="E21" s="31"/>
      <c r="F21" s="33"/>
      <c r="G21" s="17"/>
      <c r="H21" s="35">
        <f>SUBTOTAL(9,H18:H20)</f>
        <v>44100</v>
      </c>
      <c r="I21" s="53" t="s">
        <v>299</v>
      </c>
    </row>
    <row r="22" spans="1:9" outlineLevel="2" x14ac:dyDescent="0.25">
      <c r="A22" s="36" t="s">
        <v>99</v>
      </c>
      <c r="B22" s="36" t="s">
        <v>17</v>
      </c>
      <c r="C22" s="37" t="s">
        <v>104</v>
      </c>
      <c r="D22" s="37" t="s">
        <v>33</v>
      </c>
      <c r="E22" s="37">
        <v>6633</v>
      </c>
      <c r="F22" s="37">
        <v>73</v>
      </c>
      <c r="G22" s="36" t="s">
        <v>111</v>
      </c>
      <c r="H22" s="39">
        <v>5000</v>
      </c>
      <c r="I22" s="17" t="s">
        <v>181</v>
      </c>
    </row>
    <row r="23" spans="1:9" outlineLevel="2" x14ac:dyDescent="0.25">
      <c r="A23" s="36" t="s">
        <v>99</v>
      </c>
      <c r="B23" s="17" t="s">
        <v>158</v>
      </c>
      <c r="C23" s="31" t="s">
        <v>179</v>
      </c>
      <c r="D23" s="31" t="s">
        <v>33</v>
      </c>
      <c r="E23" s="31">
        <v>6633</v>
      </c>
      <c r="F23" s="33">
        <v>103</v>
      </c>
      <c r="G23" s="17" t="s">
        <v>180</v>
      </c>
      <c r="H23" s="35">
        <v>10000</v>
      </c>
      <c r="I23" s="17" t="s">
        <v>181</v>
      </c>
    </row>
    <row r="24" spans="1:9" outlineLevel="2" x14ac:dyDescent="0.25">
      <c r="A24" s="36" t="s">
        <v>99</v>
      </c>
      <c r="B24" s="36" t="s">
        <v>5</v>
      </c>
      <c r="C24" s="37" t="s">
        <v>104</v>
      </c>
      <c r="D24" s="37" t="s">
        <v>33</v>
      </c>
      <c r="E24" s="37">
        <v>6633</v>
      </c>
      <c r="F24" s="37">
        <v>130</v>
      </c>
      <c r="G24" s="36" t="s">
        <v>110</v>
      </c>
      <c r="H24" s="39">
        <v>5000</v>
      </c>
      <c r="I24" s="17" t="s">
        <v>181</v>
      </c>
    </row>
    <row r="25" spans="1:9" outlineLevel="1" x14ac:dyDescent="0.25">
      <c r="A25" s="36"/>
      <c r="B25" s="36"/>
      <c r="C25" s="37"/>
      <c r="D25" s="37"/>
      <c r="E25" s="37"/>
      <c r="F25" s="37"/>
      <c r="G25" s="36"/>
      <c r="H25" s="39">
        <f>SUBTOTAL(9,H22:H24)</f>
        <v>20000</v>
      </c>
      <c r="I25" s="53" t="s">
        <v>300</v>
      </c>
    </row>
    <row r="26" spans="1:9" outlineLevel="2" x14ac:dyDescent="0.25">
      <c r="A26" s="36" t="s">
        <v>28</v>
      </c>
      <c r="B26" s="36" t="s">
        <v>5</v>
      </c>
      <c r="C26" s="7" t="s">
        <v>32</v>
      </c>
      <c r="D26" s="7" t="s">
        <v>36</v>
      </c>
      <c r="E26" s="37">
        <v>7503</v>
      </c>
      <c r="F26" s="37">
        <v>2</v>
      </c>
      <c r="G26" s="36" t="s">
        <v>38</v>
      </c>
      <c r="H26" s="39">
        <v>13500</v>
      </c>
      <c r="I26" s="36" t="s">
        <v>37</v>
      </c>
    </row>
    <row r="27" spans="1:9" outlineLevel="2" x14ac:dyDescent="0.25">
      <c r="A27" s="17" t="s">
        <v>28</v>
      </c>
      <c r="B27" s="17" t="s">
        <v>158</v>
      </c>
      <c r="C27" s="31" t="s">
        <v>200</v>
      </c>
      <c r="D27" s="31" t="s">
        <v>33</v>
      </c>
      <c r="E27" s="31">
        <v>7470</v>
      </c>
      <c r="F27" s="33">
        <v>43</v>
      </c>
      <c r="G27" s="17" t="s">
        <v>190</v>
      </c>
      <c r="H27" s="35">
        <v>5000</v>
      </c>
      <c r="I27" s="17" t="s">
        <v>37</v>
      </c>
    </row>
    <row r="28" spans="1:9" outlineLevel="1" x14ac:dyDescent="0.25">
      <c r="A28" s="17"/>
      <c r="B28" s="17"/>
      <c r="C28" s="31"/>
      <c r="D28" s="31"/>
      <c r="E28" s="31"/>
      <c r="F28" s="33"/>
      <c r="G28" s="17"/>
      <c r="H28" s="35">
        <f>SUBTOTAL(9,H26:H27)</f>
        <v>18500</v>
      </c>
      <c r="I28" s="53" t="s">
        <v>301</v>
      </c>
    </row>
    <row r="29" spans="1:9" outlineLevel="2" x14ac:dyDescent="0.25">
      <c r="A29" s="36" t="s">
        <v>125</v>
      </c>
      <c r="B29" s="36" t="s">
        <v>5</v>
      </c>
      <c r="C29" s="38">
        <v>2220</v>
      </c>
      <c r="D29" s="7" t="s">
        <v>33</v>
      </c>
      <c r="E29" s="37">
        <v>6659</v>
      </c>
      <c r="F29" s="37">
        <v>62</v>
      </c>
      <c r="G29" s="36" t="s">
        <v>131</v>
      </c>
      <c r="H29" s="39">
        <v>85000</v>
      </c>
      <c r="I29" s="46" t="s">
        <v>130</v>
      </c>
    </row>
    <row r="30" spans="1:9" outlineLevel="1" x14ac:dyDescent="0.25">
      <c r="A30" s="36"/>
      <c r="B30" s="36"/>
      <c r="C30" s="38"/>
      <c r="D30" s="7"/>
      <c r="E30" s="37"/>
      <c r="F30" s="37"/>
      <c r="G30" s="36"/>
      <c r="H30" s="39">
        <f>SUBTOTAL(9,H29:H29)</f>
        <v>85000</v>
      </c>
      <c r="I30" s="54" t="s">
        <v>302</v>
      </c>
    </row>
    <row r="31" spans="1:9" outlineLevel="2" x14ac:dyDescent="0.25">
      <c r="A31" s="36" t="s">
        <v>28</v>
      </c>
      <c r="B31" s="36" t="s">
        <v>17</v>
      </c>
      <c r="C31" s="37" t="s">
        <v>39</v>
      </c>
      <c r="D31" s="37" t="s">
        <v>33</v>
      </c>
      <c r="E31" s="37">
        <v>6643</v>
      </c>
      <c r="F31" s="37">
        <v>92</v>
      </c>
      <c r="G31" s="36" t="s">
        <v>51</v>
      </c>
      <c r="H31" s="39">
        <v>5000</v>
      </c>
      <c r="I31" s="36" t="s">
        <v>50</v>
      </c>
    </row>
    <row r="32" spans="1:9" outlineLevel="1" x14ac:dyDescent="0.25">
      <c r="A32" s="36"/>
      <c r="B32" s="36"/>
      <c r="C32" s="37"/>
      <c r="D32" s="37"/>
      <c r="E32" s="37"/>
      <c r="F32" s="37"/>
      <c r="G32" s="36"/>
      <c r="H32" s="39">
        <f>SUBTOTAL(9,H31:H31)</f>
        <v>5000</v>
      </c>
      <c r="I32" s="49" t="s">
        <v>303</v>
      </c>
    </row>
    <row r="33" spans="1:9" outlineLevel="2" x14ac:dyDescent="0.25">
      <c r="A33" s="36" t="s">
        <v>114</v>
      </c>
      <c r="B33" s="17" t="s">
        <v>160</v>
      </c>
      <c r="C33" s="31" t="s">
        <v>155</v>
      </c>
      <c r="D33" s="31" t="s">
        <v>33</v>
      </c>
      <c r="E33" s="31">
        <v>6662</v>
      </c>
      <c r="F33" s="33">
        <v>71</v>
      </c>
      <c r="G33" s="17" t="s">
        <v>161</v>
      </c>
      <c r="H33" s="35">
        <v>7577</v>
      </c>
      <c r="I33" s="17" t="s">
        <v>162</v>
      </c>
    </row>
    <row r="34" spans="1:9" outlineLevel="1" x14ac:dyDescent="0.25">
      <c r="A34" s="36"/>
      <c r="B34" s="17"/>
      <c r="C34" s="31"/>
      <c r="D34" s="31"/>
      <c r="E34" s="31"/>
      <c r="F34" s="33"/>
      <c r="G34" s="17"/>
      <c r="H34" s="35">
        <f>SUBTOTAL(9,H33:H33)</f>
        <v>7577</v>
      </c>
      <c r="I34" s="53" t="s">
        <v>304</v>
      </c>
    </row>
    <row r="35" spans="1:9" outlineLevel="2" x14ac:dyDescent="0.25">
      <c r="A35" s="36" t="s">
        <v>99</v>
      </c>
      <c r="B35" s="17" t="s">
        <v>153</v>
      </c>
      <c r="C35" s="31" t="s">
        <v>179</v>
      </c>
      <c r="D35" s="31" t="s">
        <v>184</v>
      </c>
      <c r="E35" s="31">
        <v>7468</v>
      </c>
      <c r="F35" s="33">
        <v>32</v>
      </c>
      <c r="G35" s="17" t="s">
        <v>185</v>
      </c>
      <c r="H35" s="35">
        <v>10000</v>
      </c>
      <c r="I35" s="17" t="s">
        <v>186</v>
      </c>
    </row>
    <row r="36" spans="1:9" outlineLevel="2" x14ac:dyDescent="0.25">
      <c r="A36" s="17" t="s">
        <v>28</v>
      </c>
      <c r="B36" s="17" t="s">
        <v>158</v>
      </c>
      <c r="C36" s="31" t="s">
        <v>203</v>
      </c>
      <c r="D36" s="31" t="s">
        <v>33</v>
      </c>
      <c r="E36" s="31">
        <v>7471</v>
      </c>
      <c r="F36" s="33">
        <v>105</v>
      </c>
      <c r="G36" s="17" t="s">
        <v>207</v>
      </c>
      <c r="H36" s="35">
        <v>8000</v>
      </c>
      <c r="I36" s="17" t="s">
        <v>186</v>
      </c>
    </row>
    <row r="37" spans="1:9" outlineLevel="2" x14ac:dyDescent="0.25">
      <c r="A37" s="36" t="s">
        <v>99</v>
      </c>
      <c r="B37" s="36" t="s">
        <v>5</v>
      </c>
      <c r="C37" s="37" t="s">
        <v>104</v>
      </c>
      <c r="D37" s="42" t="s">
        <v>33</v>
      </c>
      <c r="E37" s="37">
        <v>6633</v>
      </c>
      <c r="F37" s="37">
        <v>21</v>
      </c>
      <c r="G37" s="36" t="s">
        <v>108</v>
      </c>
      <c r="H37" s="39">
        <v>2577.14</v>
      </c>
      <c r="I37" s="17" t="s">
        <v>186</v>
      </c>
    </row>
    <row r="38" spans="1:9" outlineLevel="1" x14ac:dyDescent="0.25">
      <c r="A38" s="17"/>
      <c r="B38" s="17"/>
      <c r="C38" s="31"/>
      <c r="D38" s="31"/>
      <c r="E38" s="31"/>
      <c r="F38" s="33"/>
      <c r="G38" s="17"/>
      <c r="H38" s="35">
        <f>SUBTOTAL(9,H35:H37)</f>
        <v>20577.14</v>
      </c>
      <c r="I38" s="53" t="s">
        <v>305</v>
      </c>
    </row>
    <row r="39" spans="1:9" outlineLevel="2" x14ac:dyDescent="0.25">
      <c r="A39" s="17" t="s">
        <v>28</v>
      </c>
      <c r="B39" s="17" t="s">
        <v>158</v>
      </c>
      <c r="C39" s="31" t="s">
        <v>200</v>
      </c>
      <c r="D39" s="31" t="s">
        <v>184</v>
      </c>
      <c r="E39" s="31">
        <v>6645</v>
      </c>
      <c r="F39" s="33">
        <v>46</v>
      </c>
      <c r="G39" s="17" t="s">
        <v>201</v>
      </c>
      <c r="H39" s="35">
        <v>4000</v>
      </c>
      <c r="I39" s="17" t="s">
        <v>34</v>
      </c>
    </row>
    <row r="40" spans="1:9" outlineLevel="2" x14ac:dyDescent="0.25">
      <c r="A40" s="36" t="s">
        <v>28</v>
      </c>
      <c r="B40" s="36" t="s">
        <v>17</v>
      </c>
      <c r="C40" s="37" t="s">
        <v>32</v>
      </c>
      <c r="D40" s="37" t="s">
        <v>33</v>
      </c>
      <c r="E40" s="37">
        <v>7470</v>
      </c>
      <c r="F40" s="37">
        <v>90</v>
      </c>
      <c r="G40" s="36" t="s">
        <v>35</v>
      </c>
      <c r="H40" s="39">
        <v>3000</v>
      </c>
      <c r="I40" s="36" t="s">
        <v>34</v>
      </c>
    </row>
    <row r="41" spans="1:9" outlineLevel="2" x14ac:dyDescent="0.25">
      <c r="A41" s="17" t="s">
        <v>28</v>
      </c>
      <c r="B41" s="17" t="s">
        <v>17</v>
      </c>
      <c r="C41" s="31" t="s">
        <v>200</v>
      </c>
      <c r="D41" s="31" t="s">
        <v>184</v>
      </c>
      <c r="E41" s="31">
        <v>6645</v>
      </c>
      <c r="F41" s="33">
        <v>119</v>
      </c>
      <c r="G41" s="17" t="s">
        <v>202</v>
      </c>
      <c r="H41" s="35">
        <v>45577</v>
      </c>
      <c r="I41" s="17" t="s">
        <v>34</v>
      </c>
    </row>
    <row r="42" spans="1:9" outlineLevel="1" x14ac:dyDescent="0.25">
      <c r="A42" s="17"/>
      <c r="B42" s="17"/>
      <c r="C42" s="31"/>
      <c r="D42" s="31"/>
      <c r="E42" s="31"/>
      <c r="F42" s="33"/>
      <c r="G42" s="17"/>
      <c r="H42" s="35">
        <f>SUBTOTAL(9,H39:H41)</f>
        <v>52577</v>
      </c>
      <c r="I42" s="53" t="s">
        <v>306</v>
      </c>
    </row>
    <row r="43" spans="1:9" outlineLevel="2" x14ac:dyDescent="0.25">
      <c r="A43" s="36" t="s">
        <v>114</v>
      </c>
      <c r="B43" s="17" t="s">
        <v>153</v>
      </c>
      <c r="C43" s="31" t="s">
        <v>155</v>
      </c>
      <c r="D43" s="31" t="s">
        <v>33</v>
      </c>
      <c r="E43" s="31">
        <v>6662</v>
      </c>
      <c r="F43" s="33">
        <v>31</v>
      </c>
      <c r="G43" s="17" t="s">
        <v>156</v>
      </c>
      <c r="H43" s="35">
        <v>10000</v>
      </c>
      <c r="I43" s="17" t="s">
        <v>157</v>
      </c>
    </row>
    <row r="44" spans="1:9" outlineLevel="2" x14ac:dyDescent="0.25">
      <c r="A44" s="36" t="s">
        <v>114</v>
      </c>
      <c r="B44" s="17" t="s">
        <v>158</v>
      </c>
      <c r="C44" s="31" t="s">
        <v>155</v>
      </c>
      <c r="D44" s="31" t="s">
        <v>33</v>
      </c>
      <c r="E44" s="31">
        <v>6662</v>
      </c>
      <c r="F44" s="33">
        <v>45</v>
      </c>
      <c r="G44" s="17" t="s">
        <v>159</v>
      </c>
      <c r="H44" s="35">
        <v>5000</v>
      </c>
      <c r="I44" s="17" t="s">
        <v>157</v>
      </c>
    </row>
    <row r="45" spans="1:9" outlineLevel="1" x14ac:dyDescent="0.25">
      <c r="A45" s="36"/>
      <c r="B45" s="17"/>
      <c r="C45" s="31"/>
      <c r="D45" s="31"/>
      <c r="E45" s="31"/>
      <c r="F45" s="33"/>
      <c r="G45" s="17"/>
      <c r="H45" s="35">
        <f>SUBTOTAL(9,H43:H44)</f>
        <v>15000</v>
      </c>
      <c r="I45" s="53" t="s">
        <v>307</v>
      </c>
    </row>
    <row r="46" spans="1:9" outlineLevel="2" x14ac:dyDescent="0.25">
      <c r="A46" s="17" t="s">
        <v>28</v>
      </c>
      <c r="B46" s="17" t="s">
        <v>158</v>
      </c>
      <c r="C46" s="31" t="s">
        <v>203</v>
      </c>
      <c r="D46" s="31" t="s">
        <v>33</v>
      </c>
      <c r="E46" s="31">
        <v>7471</v>
      </c>
      <c r="F46" s="33">
        <v>111</v>
      </c>
      <c r="G46" s="17" t="s">
        <v>208</v>
      </c>
      <c r="H46" s="35">
        <v>5000</v>
      </c>
      <c r="I46" s="17" t="s">
        <v>209</v>
      </c>
    </row>
    <row r="47" spans="1:9" outlineLevel="1" x14ac:dyDescent="0.25">
      <c r="A47" s="17"/>
      <c r="B47" s="17"/>
      <c r="C47" s="31"/>
      <c r="D47" s="31"/>
      <c r="E47" s="31"/>
      <c r="F47" s="33"/>
      <c r="G47" s="17"/>
      <c r="H47" s="35">
        <f>SUBTOTAL(9,H46:H46)</f>
        <v>5000</v>
      </c>
      <c r="I47" s="53" t="s">
        <v>308</v>
      </c>
    </row>
    <row r="48" spans="1:9" outlineLevel="2" x14ac:dyDescent="0.25">
      <c r="A48" s="36" t="s">
        <v>99</v>
      </c>
      <c r="B48" s="17" t="s">
        <v>17</v>
      </c>
      <c r="C48" s="31" t="s">
        <v>179</v>
      </c>
      <c r="D48" s="31" t="s">
        <v>33</v>
      </c>
      <c r="E48" s="31">
        <v>6633</v>
      </c>
      <c r="F48" s="33">
        <v>118</v>
      </c>
      <c r="G48" s="17" t="s">
        <v>182</v>
      </c>
      <c r="H48" s="35">
        <v>8000</v>
      </c>
      <c r="I48" s="17" t="s">
        <v>183</v>
      </c>
    </row>
    <row r="49" spans="1:9" outlineLevel="1" x14ac:dyDescent="0.25">
      <c r="A49" s="36"/>
      <c r="B49" s="17"/>
      <c r="C49" s="31"/>
      <c r="D49" s="31"/>
      <c r="E49" s="31"/>
      <c r="F49" s="33"/>
      <c r="G49" s="17"/>
      <c r="H49" s="35">
        <f>SUBTOTAL(9,H48:H48)</f>
        <v>8000</v>
      </c>
      <c r="I49" s="53" t="s">
        <v>309</v>
      </c>
    </row>
    <row r="50" spans="1:9" outlineLevel="2" x14ac:dyDescent="0.25">
      <c r="A50" s="36" t="s">
        <v>28</v>
      </c>
      <c r="B50" s="36" t="s">
        <v>5</v>
      </c>
      <c r="C50" s="37" t="s">
        <v>39</v>
      </c>
      <c r="D50" s="37" t="s">
        <v>33</v>
      </c>
      <c r="E50" s="37">
        <v>6643</v>
      </c>
      <c r="F50" s="37">
        <v>16</v>
      </c>
      <c r="G50" s="36" t="s">
        <v>44</v>
      </c>
      <c r="H50" s="39">
        <v>3000</v>
      </c>
      <c r="I50" s="36" t="s">
        <v>43</v>
      </c>
    </row>
    <row r="51" spans="1:9" outlineLevel="2" x14ac:dyDescent="0.25">
      <c r="A51" s="17" t="s">
        <v>28</v>
      </c>
      <c r="B51" s="17" t="s">
        <v>158</v>
      </c>
      <c r="C51" s="31" t="s">
        <v>189</v>
      </c>
      <c r="D51" s="31" t="s">
        <v>33</v>
      </c>
      <c r="E51" s="31">
        <v>6643</v>
      </c>
      <c r="F51" s="33">
        <v>48</v>
      </c>
      <c r="G51" s="17" t="s">
        <v>190</v>
      </c>
      <c r="H51" s="35">
        <v>3000</v>
      </c>
      <c r="I51" s="17" t="s">
        <v>43</v>
      </c>
    </row>
    <row r="52" spans="1:9" outlineLevel="2" x14ac:dyDescent="0.25">
      <c r="A52" s="36" t="s">
        <v>28</v>
      </c>
      <c r="B52" s="36" t="s">
        <v>17</v>
      </c>
      <c r="C52" s="37" t="s">
        <v>39</v>
      </c>
      <c r="D52" s="37" t="s">
        <v>33</v>
      </c>
      <c r="E52" s="37">
        <v>6643</v>
      </c>
      <c r="F52" s="37">
        <v>87</v>
      </c>
      <c r="G52" s="36" t="s">
        <v>47</v>
      </c>
      <c r="H52" s="39">
        <v>4000</v>
      </c>
      <c r="I52" s="36" t="s">
        <v>43</v>
      </c>
    </row>
    <row r="53" spans="1:9" outlineLevel="2" x14ac:dyDescent="0.25">
      <c r="A53" s="17" t="s">
        <v>28</v>
      </c>
      <c r="B53" s="17" t="s">
        <v>17</v>
      </c>
      <c r="C53" s="31" t="s">
        <v>189</v>
      </c>
      <c r="D53" s="31" t="s">
        <v>33</v>
      </c>
      <c r="E53" s="31">
        <v>6643</v>
      </c>
      <c r="F53" s="33">
        <v>117</v>
      </c>
      <c r="G53" s="17" t="s">
        <v>190</v>
      </c>
      <c r="H53" s="35">
        <v>5000</v>
      </c>
      <c r="I53" s="17" t="s">
        <v>43</v>
      </c>
    </row>
    <row r="54" spans="1:9" outlineLevel="1" x14ac:dyDescent="0.25">
      <c r="A54" s="17"/>
      <c r="B54" s="17"/>
      <c r="C54" s="31"/>
      <c r="D54" s="31"/>
      <c r="E54" s="31"/>
      <c r="F54" s="33"/>
      <c r="G54" s="17"/>
      <c r="H54" s="35">
        <f>SUBTOTAL(9,H50:H53)</f>
        <v>15000</v>
      </c>
      <c r="I54" s="53" t="s">
        <v>310</v>
      </c>
    </row>
    <row r="55" spans="1:9" outlineLevel="2" x14ac:dyDescent="0.25">
      <c r="A55" s="17" t="s">
        <v>55</v>
      </c>
      <c r="B55" s="17" t="s">
        <v>158</v>
      </c>
      <c r="C55" s="31">
        <v>2120</v>
      </c>
      <c r="D55" s="31" t="s">
        <v>33</v>
      </c>
      <c r="E55" s="31">
        <v>6694</v>
      </c>
      <c r="F55" s="33">
        <v>44</v>
      </c>
      <c r="G55" s="17" t="s">
        <v>223</v>
      </c>
      <c r="H55" s="35">
        <v>3000</v>
      </c>
      <c r="I55" s="17" t="s">
        <v>57</v>
      </c>
    </row>
    <row r="56" spans="1:9" outlineLevel="1" x14ac:dyDescent="0.25">
      <c r="A56" s="17"/>
      <c r="B56" s="17"/>
      <c r="C56" s="31"/>
      <c r="D56" s="31"/>
      <c r="E56" s="31"/>
      <c r="F56" s="33"/>
      <c r="G56" s="17"/>
      <c r="H56" s="35">
        <f>SUBTOTAL(9,H55:H55)</f>
        <v>3000</v>
      </c>
      <c r="I56" s="53" t="s">
        <v>311</v>
      </c>
    </row>
    <row r="57" spans="1:9" outlineLevel="2" x14ac:dyDescent="0.25">
      <c r="A57" s="17" t="s">
        <v>28</v>
      </c>
      <c r="B57" s="17" t="s">
        <v>158</v>
      </c>
      <c r="C57" s="31" t="s">
        <v>189</v>
      </c>
      <c r="D57" s="31" t="s">
        <v>33</v>
      </c>
      <c r="E57" s="31">
        <v>6643</v>
      </c>
      <c r="F57" s="33">
        <v>49</v>
      </c>
      <c r="G57" s="17" t="s">
        <v>178</v>
      </c>
      <c r="H57" s="35">
        <v>5000</v>
      </c>
      <c r="I57" s="17" t="s">
        <v>191</v>
      </c>
    </row>
    <row r="58" spans="1:9" outlineLevel="1" x14ac:dyDescent="0.25">
      <c r="A58" s="17"/>
      <c r="B58" s="17"/>
      <c r="C58" s="31"/>
      <c r="D58" s="31"/>
      <c r="E58" s="31"/>
      <c r="F58" s="33"/>
      <c r="G58" s="17"/>
      <c r="H58" s="35">
        <f>SUBTOTAL(9,H57:H57)</f>
        <v>5000</v>
      </c>
      <c r="I58" s="53" t="s">
        <v>312</v>
      </c>
    </row>
    <row r="59" spans="1:9" outlineLevel="2" x14ac:dyDescent="0.25">
      <c r="A59" s="17" t="s">
        <v>28</v>
      </c>
      <c r="B59" s="17" t="s">
        <v>158</v>
      </c>
      <c r="C59" s="31" t="s">
        <v>189</v>
      </c>
      <c r="D59" s="31" t="s">
        <v>33</v>
      </c>
      <c r="E59" s="31">
        <v>6643</v>
      </c>
      <c r="F59" s="33">
        <v>109</v>
      </c>
      <c r="G59" s="17" t="s">
        <v>178</v>
      </c>
      <c r="H59" s="35">
        <v>10000</v>
      </c>
      <c r="I59" s="17" t="s">
        <v>198</v>
      </c>
    </row>
    <row r="60" spans="1:9" outlineLevel="1" x14ac:dyDescent="0.25">
      <c r="A60" s="17"/>
      <c r="B60" s="17"/>
      <c r="C60" s="31"/>
      <c r="D60" s="31"/>
      <c r="E60" s="31"/>
      <c r="F60" s="33"/>
      <c r="G60" s="17"/>
      <c r="H60" s="35">
        <f>SUBTOTAL(9,H59:H59)</f>
        <v>10000</v>
      </c>
      <c r="I60" s="53" t="s">
        <v>313</v>
      </c>
    </row>
    <row r="61" spans="1:9" outlineLevel="2" x14ac:dyDescent="0.25">
      <c r="A61" s="17" t="s">
        <v>28</v>
      </c>
      <c r="B61" s="17" t="s">
        <v>158</v>
      </c>
      <c r="C61" s="31" t="s">
        <v>189</v>
      </c>
      <c r="D61" s="31" t="s">
        <v>33</v>
      </c>
      <c r="E61" s="31">
        <v>6643</v>
      </c>
      <c r="F61" s="33">
        <v>101</v>
      </c>
      <c r="G61" s="17" t="s">
        <v>195</v>
      </c>
      <c r="H61" s="35">
        <v>16000</v>
      </c>
      <c r="I61" s="17" t="s">
        <v>196</v>
      </c>
    </row>
    <row r="62" spans="1:9" outlineLevel="2" x14ac:dyDescent="0.25">
      <c r="A62" s="36" t="s">
        <v>28</v>
      </c>
      <c r="B62" s="36" t="s">
        <v>17</v>
      </c>
      <c r="C62" s="37" t="s">
        <v>39</v>
      </c>
      <c r="D62" s="37" t="s">
        <v>33</v>
      </c>
      <c r="E62" s="37">
        <v>6643</v>
      </c>
      <c r="F62" s="37">
        <v>89</v>
      </c>
      <c r="G62" s="36" t="s">
        <v>42</v>
      </c>
      <c r="H62" s="39">
        <v>5000</v>
      </c>
      <c r="I62" s="17" t="s">
        <v>196</v>
      </c>
    </row>
    <row r="63" spans="1:9" outlineLevel="1" x14ac:dyDescent="0.25">
      <c r="A63" s="36"/>
      <c r="B63" s="36"/>
      <c r="C63" s="37"/>
      <c r="D63" s="37"/>
      <c r="E63" s="37"/>
      <c r="F63" s="37"/>
      <c r="G63" s="36"/>
      <c r="H63" s="39">
        <f>SUBTOTAL(9,H61:H62)</f>
        <v>21000</v>
      </c>
      <c r="I63" s="53" t="s">
        <v>314</v>
      </c>
    </row>
    <row r="64" spans="1:9" outlineLevel="2" x14ac:dyDescent="0.25">
      <c r="A64" s="17" t="s">
        <v>28</v>
      </c>
      <c r="B64" s="17" t="s">
        <v>158</v>
      </c>
      <c r="C64" s="31" t="s">
        <v>189</v>
      </c>
      <c r="D64" s="31" t="s">
        <v>33</v>
      </c>
      <c r="E64" s="31">
        <v>6643</v>
      </c>
      <c r="F64" s="33">
        <v>110</v>
      </c>
      <c r="G64" s="17" t="s">
        <v>178</v>
      </c>
      <c r="H64" s="35">
        <v>5000</v>
      </c>
      <c r="I64" s="17" t="s">
        <v>199</v>
      </c>
    </row>
    <row r="65" spans="1:9" outlineLevel="2" x14ac:dyDescent="0.25">
      <c r="A65" s="36" t="s">
        <v>28</v>
      </c>
      <c r="B65" s="36" t="s">
        <v>5</v>
      </c>
      <c r="C65" s="37" t="s">
        <v>39</v>
      </c>
      <c r="D65" s="37" t="s">
        <v>52</v>
      </c>
      <c r="E65" s="37">
        <v>6642</v>
      </c>
      <c r="F65" s="37">
        <v>123</v>
      </c>
      <c r="G65" s="36" t="s">
        <v>54</v>
      </c>
      <c r="H65" s="39">
        <v>1577.14</v>
      </c>
      <c r="I65" s="36" t="s">
        <v>199</v>
      </c>
    </row>
    <row r="66" spans="1:9" outlineLevel="1" x14ac:dyDescent="0.25">
      <c r="A66" s="36"/>
      <c r="B66" s="36"/>
      <c r="C66" s="37"/>
      <c r="D66" s="37"/>
      <c r="E66" s="37"/>
      <c r="F66" s="37"/>
      <c r="G66" s="36"/>
      <c r="H66" s="39">
        <f>SUBTOTAL(9,H64:H65)</f>
        <v>6577.14</v>
      </c>
      <c r="I66" s="49" t="s">
        <v>315</v>
      </c>
    </row>
    <row r="67" spans="1:9" outlineLevel="2" x14ac:dyDescent="0.25">
      <c r="A67" s="17" t="s">
        <v>28</v>
      </c>
      <c r="B67" s="17" t="s">
        <v>158</v>
      </c>
      <c r="C67" s="31" t="s">
        <v>189</v>
      </c>
      <c r="D67" s="31" t="s">
        <v>33</v>
      </c>
      <c r="E67" s="31">
        <v>6643</v>
      </c>
      <c r="F67" s="33">
        <v>50</v>
      </c>
      <c r="G67" s="17" t="s">
        <v>178</v>
      </c>
      <c r="H67" s="35">
        <v>5000</v>
      </c>
      <c r="I67" s="17" t="s">
        <v>48</v>
      </c>
    </row>
    <row r="68" spans="1:9" outlineLevel="2" x14ac:dyDescent="0.25">
      <c r="A68" s="36" t="s">
        <v>28</v>
      </c>
      <c r="B68" s="36" t="s">
        <v>17</v>
      </c>
      <c r="C68" s="37" t="s">
        <v>39</v>
      </c>
      <c r="D68" s="37" t="s">
        <v>33</v>
      </c>
      <c r="E68" s="37">
        <v>6643</v>
      </c>
      <c r="F68" s="37">
        <v>88</v>
      </c>
      <c r="G68" s="36" t="s">
        <v>42</v>
      </c>
      <c r="H68" s="39">
        <v>5000</v>
      </c>
      <c r="I68" s="36" t="s">
        <v>48</v>
      </c>
    </row>
    <row r="69" spans="1:9" outlineLevel="1" x14ac:dyDescent="0.25">
      <c r="A69" s="36"/>
      <c r="B69" s="36"/>
      <c r="C69" s="37"/>
      <c r="D69" s="37"/>
      <c r="E69" s="37"/>
      <c r="F69" s="37"/>
      <c r="G69" s="36"/>
      <c r="H69" s="39">
        <f>SUBTOTAL(9,H67:H68)</f>
        <v>10000</v>
      </c>
      <c r="I69" s="49" t="s">
        <v>316</v>
      </c>
    </row>
    <row r="70" spans="1:9" outlineLevel="2" x14ac:dyDescent="0.25">
      <c r="A70" s="44" t="s">
        <v>28</v>
      </c>
      <c r="B70" s="36" t="s">
        <v>17</v>
      </c>
      <c r="C70" s="37" t="s">
        <v>39</v>
      </c>
      <c r="D70" s="37" t="s">
        <v>40</v>
      </c>
      <c r="E70" s="37">
        <v>6643</v>
      </c>
      <c r="F70" s="37">
        <v>85</v>
      </c>
      <c r="G70" s="36" t="s">
        <v>42</v>
      </c>
      <c r="H70" s="39">
        <v>5000</v>
      </c>
      <c r="I70" s="36" t="s">
        <v>41</v>
      </c>
    </row>
    <row r="71" spans="1:9" outlineLevel="1" x14ac:dyDescent="0.25">
      <c r="A71" s="44"/>
      <c r="B71" s="36"/>
      <c r="C71" s="37"/>
      <c r="D71" s="37"/>
      <c r="E71" s="37"/>
      <c r="F71" s="37"/>
      <c r="G71" s="36"/>
      <c r="H71" s="39">
        <f>SUBTOTAL(9,H70:H70)</f>
        <v>5000</v>
      </c>
      <c r="I71" s="49" t="s">
        <v>317</v>
      </c>
    </row>
    <row r="72" spans="1:9" outlineLevel="2" x14ac:dyDescent="0.25">
      <c r="A72" s="17" t="s">
        <v>28</v>
      </c>
      <c r="B72" s="17" t="s">
        <v>158</v>
      </c>
      <c r="C72" s="31" t="s">
        <v>203</v>
      </c>
      <c r="D72" s="31" t="s">
        <v>33</v>
      </c>
      <c r="E72" s="31">
        <v>7471</v>
      </c>
      <c r="F72" s="33">
        <v>51</v>
      </c>
      <c r="G72" s="17" t="s">
        <v>197</v>
      </c>
      <c r="H72" s="35">
        <v>5000</v>
      </c>
      <c r="I72" s="17" t="s">
        <v>194</v>
      </c>
    </row>
    <row r="73" spans="1:9" outlineLevel="2" x14ac:dyDescent="0.25">
      <c r="A73" s="17" t="s">
        <v>28</v>
      </c>
      <c r="B73" s="17" t="s">
        <v>160</v>
      </c>
      <c r="C73" s="31" t="s">
        <v>189</v>
      </c>
      <c r="D73" s="31" t="s">
        <v>33</v>
      </c>
      <c r="E73" s="31">
        <v>6643</v>
      </c>
      <c r="F73" s="33">
        <v>72</v>
      </c>
      <c r="G73" s="17" t="s">
        <v>193</v>
      </c>
      <c r="H73" s="35">
        <v>10000</v>
      </c>
      <c r="I73" s="17" t="s">
        <v>194</v>
      </c>
    </row>
    <row r="74" spans="1:9" outlineLevel="2" x14ac:dyDescent="0.25">
      <c r="A74" s="17" t="s">
        <v>28</v>
      </c>
      <c r="B74" s="17" t="s">
        <v>158</v>
      </c>
      <c r="C74" s="31" t="s">
        <v>203</v>
      </c>
      <c r="D74" s="31" t="s">
        <v>33</v>
      </c>
      <c r="E74" s="31">
        <v>7471</v>
      </c>
      <c r="F74" s="33">
        <v>100</v>
      </c>
      <c r="G74" s="17" t="s">
        <v>205</v>
      </c>
      <c r="H74" s="35">
        <v>16000</v>
      </c>
      <c r="I74" s="17" t="s">
        <v>194</v>
      </c>
    </row>
    <row r="75" spans="1:9" outlineLevel="2" x14ac:dyDescent="0.25">
      <c r="A75" s="17" t="s">
        <v>28</v>
      </c>
      <c r="B75" s="17" t="s">
        <v>158</v>
      </c>
      <c r="C75" s="31" t="s">
        <v>189</v>
      </c>
      <c r="D75" s="31" t="s">
        <v>33</v>
      </c>
      <c r="E75" s="31">
        <v>6643</v>
      </c>
      <c r="F75" s="33">
        <v>108</v>
      </c>
      <c r="G75" s="17" t="s">
        <v>197</v>
      </c>
      <c r="H75" s="35">
        <v>10000</v>
      </c>
      <c r="I75" s="17" t="s">
        <v>194</v>
      </c>
    </row>
    <row r="76" spans="1:9" outlineLevel="1" x14ac:dyDescent="0.25">
      <c r="A76" s="17"/>
      <c r="B76" s="17"/>
      <c r="C76" s="31"/>
      <c r="D76" s="31"/>
      <c r="E76" s="31"/>
      <c r="F76" s="33"/>
      <c r="G76" s="17"/>
      <c r="H76" s="35">
        <f>SUBTOTAL(9,H72:H75)</f>
        <v>41000</v>
      </c>
      <c r="I76" s="53" t="s">
        <v>318</v>
      </c>
    </row>
    <row r="77" spans="1:9" outlineLevel="2" x14ac:dyDescent="0.25">
      <c r="A77" s="44" t="s">
        <v>114</v>
      </c>
      <c r="B77" s="36" t="s">
        <v>5</v>
      </c>
      <c r="C77" s="37" t="s">
        <v>115</v>
      </c>
      <c r="D77" s="37" t="s">
        <v>33</v>
      </c>
      <c r="E77" s="37">
        <v>6662</v>
      </c>
      <c r="F77" s="37">
        <v>131</v>
      </c>
      <c r="G77" s="36" t="s">
        <v>119</v>
      </c>
      <c r="H77" s="39">
        <v>15000</v>
      </c>
      <c r="I77" s="36" t="s">
        <v>118</v>
      </c>
    </row>
    <row r="78" spans="1:9" outlineLevel="1" x14ac:dyDescent="0.25">
      <c r="A78" s="44"/>
      <c r="B78" s="36"/>
      <c r="C78" s="37"/>
      <c r="D78" s="37"/>
      <c r="E78" s="37"/>
      <c r="F78" s="37"/>
      <c r="G78" s="36"/>
      <c r="H78" s="39">
        <f>SUBTOTAL(9,H77:H77)</f>
        <v>15000</v>
      </c>
      <c r="I78" s="49" t="s">
        <v>319</v>
      </c>
    </row>
    <row r="79" spans="1:9" outlineLevel="2" x14ac:dyDescent="0.25">
      <c r="A79" s="36" t="s">
        <v>125</v>
      </c>
      <c r="B79" s="36" t="s">
        <v>5</v>
      </c>
      <c r="C79" s="38">
        <v>2220</v>
      </c>
      <c r="D79" s="37" t="s">
        <v>134</v>
      </c>
      <c r="E79" s="37">
        <v>6659</v>
      </c>
      <c r="F79" s="37">
        <v>6</v>
      </c>
      <c r="G79" s="36" t="s">
        <v>135</v>
      </c>
      <c r="H79" s="39">
        <v>4000</v>
      </c>
      <c r="I79" s="36" t="s">
        <v>128</v>
      </c>
    </row>
    <row r="80" spans="1:9" outlineLevel="2" x14ac:dyDescent="0.25">
      <c r="A80" s="36" t="s">
        <v>125</v>
      </c>
      <c r="B80" s="36" t="s">
        <v>5</v>
      </c>
      <c r="C80" s="38">
        <v>2220</v>
      </c>
      <c r="D80" s="37" t="s">
        <v>134</v>
      </c>
      <c r="E80" s="37">
        <v>6659</v>
      </c>
      <c r="F80" s="37">
        <v>7</v>
      </c>
      <c r="G80" s="36" t="s">
        <v>135</v>
      </c>
      <c r="H80" s="39">
        <v>4000</v>
      </c>
      <c r="I80" s="36" t="s">
        <v>128</v>
      </c>
    </row>
    <row r="81" spans="1:9" outlineLevel="2" x14ac:dyDescent="0.25">
      <c r="A81" s="36" t="s">
        <v>125</v>
      </c>
      <c r="B81" s="36" t="s">
        <v>5</v>
      </c>
      <c r="C81" s="38">
        <v>2220</v>
      </c>
      <c r="D81" s="7" t="s">
        <v>33</v>
      </c>
      <c r="E81" s="37">
        <v>6659</v>
      </c>
      <c r="F81" s="37">
        <v>20</v>
      </c>
      <c r="G81" s="36" t="s">
        <v>129</v>
      </c>
      <c r="H81" s="39">
        <v>15000</v>
      </c>
      <c r="I81" s="36" t="s">
        <v>128</v>
      </c>
    </row>
    <row r="82" spans="1:9" outlineLevel="2" x14ac:dyDescent="0.25">
      <c r="A82" s="36" t="s">
        <v>125</v>
      </c>
      <c r="B82" s="36" t="s">
        <v>17</v>
      </c>
      <c r="C82" s="38">
        <v>2220</v>
      </c>
      <c r="D82" s="7" t="s">
        <v>33</v>
      </c>
      <c r="E82" s="37">
        <v>6659</v>
      </c>
      <c r="F82" s="37">
        <v>95</v>
      </c>
      <c r="G82" s="36" t="s">
        <v>133</v>
      </c>
      <c r="H82" s="39">
        <v>3000</v>
      </c>
      <c r="I82" s="36" t="s">
        <v>294</v>
      </c>
    </row>
    <row r="83" spans="1:9" outlineLevel="1" x14ac:dyDescent="0.25">
      <c r="A83" s="36"/>
      <c r="B83" s="36"/>
      <c r="C83" s="38"/>
      <c r="D83" s="7"/>
      <c r="E83" s="37"/>
      <c r="F83" s="37"/>
      <c r="G83" s="36"/>
      <c r="H83" s="39">
        <f>SUBTOTAL(9,H79:H82)</f>
        <v>26000</v>
      </c>
      <c r="I83" s="49" t="s">
        <v>320</v>
      </c>
    </row>
    <row r="84" spans="1:9" outlineLevel="2" x14ac:dyDescent="0.25">
      <c r="A84" s="17" t="s">
        <v>28</v>
      </c>
      <c r="B84" s="17" t="s">
        <v>158</v>
      </c>
      <c r="C84" s="31" t="s">
        <v>189</v>
      </c>
      <c r="D84" s="31" t="s">
        <v>33</v>
      </c>
      <c r="E84" s="31">
        <v>6643</v>
      </c>
      <c r="F84" s="33">
        <v>57</v>
      </c>
      <c r="G84" s="17" t="s">
        <v>178</v>
      </c>
      <c r="H84" s="35">
        <v>10000</v>
      </c>
      <c r="I84" s="17" t="s">
        <v>192</v>
      </c>
    </row>
    <row r="85" spans="1:9" outlineLevel="1" x14ac:dyDescent="0.25">
      <c r="A85" s="17"/>
      <c r="B85" s="17"/>
      <c r="C85" s="31"/>
      <c r="D85" s="31"/>
      <c r="E85" s="31"/>
      <c r="F85" s="33"/>
      <c r="G85" s="17"/>
      <c r="H85" s="35">
        <f>SUBTOTAL(9,H84:H84)</f>
        <v>10000</v>
      </c>
      <c r="I85" s="53" t="s">
        <v>321</v>
      </c>
    </row>
    <row r="86" spans="1:9" outlineLevel="2" x14ac:dyDescent="0.25">
      <c r="A86" s="36" t="s">
        <v>99</v>
      </c>
      <c r="B86" s="36" t="s">
        <v>17</v>
      </c>
      <c r="C86" s="37" t="s">
        <v>104</v>
      </c>
      <c r="D86" s="7" t="s">
        <v>33</v>
      </c>
      <c r="E86" s="37">
        <v>6633</v>
      </c>
      <c r="F86" s="37">
        <v>77</v>
      </c>
      <c r="G86" s="36" t="s">
        <v>113</v>
      </c>
      <c r="H86" s="39">
        <v>5000</v>
      </c>
      <c r="I86" s="36" t="s">
        <v>112</v>
      </c>
    </row>
    <row r="87" spans="1:9" outlineLevel="1" x14ac:dyDescent="0.25">
      <c r="A87" s="8"/>
      <c r="B87" s="9"/>
      <c r="C87" s="10"/>
      <c r="D87" s="55"/>
      <c r="E87" s="56"/>
      <c r="F87" s="37"/>
      <c r="G87" s="36"/>
      <c r="H87" s="39">
        <f>SUBTOTAL(9,H86:H86)</f>
        <v>5000</v>
      </c>
      <c r="I87" s="49" t="s">
        <v>322</v>
      </c>
    </row>
    <row r="88" spans="1:9" x14ac:dyDescent="0.25">
      <c r="A88" s="57" t="s">
        <v>292</v>
      </c>
      <c r="B88" s="58"/>
      <c r="C88" s="58"/>
      <c r="D88" s="58"/>
      <c r="E88" s="58"/>
      <c r="F88" s="58"/>
      <c r="G88" s="59"/>
      <c r="H88" s="39">
        <f>SUBTOTAL(9,H2:H86)</f>
        <v>638008.28</v>
      </c>
      <c r="I88" s="49" t="s">
        <v>284</v>
      </c>
    </row>
  </sheetData>
  <sortState ref="A2:I60">
    <sortCondition ref="I2:I60"/>
  </sortState>
  <mergeCells count="1">
    <mergeCell ref="A88:G8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REDUZIDO</vt:lpstr>
      <vt:lpstr>SECRETARIA</vt:lpstr>
      <vt:lpstr>Repasse x execução direta</vt:lpstr>
      <vt:lpstr>Repsse por beneficiário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PMC</dc:creator>
  <cp:lastModifiedBy>PMC</cp:lastModifiedBy>
  <cp:lastPrinted>2024-01-18T17:59:53Z</cp:lastPrinted>
  <dcterms:created xsi:type="dcterms:W3CDTF">2024-01-18T17:17:49Z</dcterms:created>
  <dcterms:modified xsi:type="dcterms:W3CDTF">2024-01-19T14:58:59Z</dcterms:modified>
</cp:coreProperties>
</file>