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Setor Licitação\Compartilhada 2026\350 - Minha casa Minha Vida\"/>
    </mc:Choice>
  </mc:AlternateContent>
  <xr:revisionPtr revIDLastSave="0" documentId="8_{0155A157-8D77-40FB-A9C5-EDC69C0C629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-PLE" sheetId="1" r:id="rId1"/>
    <sheet name="CFF - P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215" i="1" l="1"/>
  <c r="S2220" i="1" s="1"/>
  <c r="F2215" i="1"/>
  <c r="K2203" i="1"/>
  <c r="S2207" i="1" s="1"/>
  <c r="F2203" i="1"/>
  <c r="K2191" i="1"/>
  <c r="F2191" i="1"/>
  <c r="K2179" i="1"/>
  <c r="F2179" i="1"/>
  <c r="K2167" i="1"/>
  <c r="F2167" i="1"/>
  <c r="K2155" i="1"/>
  <c r="F2155" i="1"/>
  <c r="K2143" i="1"/>
  <c r="F2143" i="1"/>
  <c r="K2131" i="1"/>
  <c r="F2131" i="1"/>
  <c r="K2119" i="1"/>
  <c r="F2119" i="1"/>
  <c r="K2106" i="1"/>
  <c r="F2106" i="1"/>
  <c r="K2094" i="1"/>
  <c r="F2094" i="1"/>
  <c r="K2082" i="1"/>
  <c r="F2082" i="1"/>
  <c r="K2070" i="1"/>
  <c r="F2070" i="1"/>
  <c r="K2058" i="1"/>
  <c r="F2058" i="1"/>
  <c r="K2046" i="1"/>
  <c r="F2046" i="1"/>
  <c r="K2034" i="1"/>
  <c r="F2034" i="1"/>
  <c r="K2022" i="1"/>
  <c r="F2022" i="1"/>
  <c r="K2010" i="1"/>
  <c r="F2010" i="1"/>
  <c r="K1998" i="1"/>
  <c r="F1998" i="1"/>
  <c r="K1986" i="1"/>
  <c r="F1986" i="1"/>
  <c r="K1974" i="1"/>
  <c r="F1974" i="1"/>
  <c r="K1962" i="1"/>
  <c r="F1962" i="1"/>
  <c r="K1950" i="1"/>
  <c r="F1950" i="1"/>
  <c r="K1938" i="1"/>
  <c r="F1938" i="1"/>
  <c r="K1926" i="1"/>
  <c r="F1926" i="1"/>
  <c r="K1914" i="1"/>
  <c r="F1914" i="1"/>
  <c r="K1902" i="1"/>
  <c r="F1902" i="1"/>
  <c r="K1890" i="1"/>
  <c r="S1895" i="1" s="1"/>
  <c r="F1890" i="1"/>
  <c r="K1878" i="1"/>
  <c r="S1888" i="1" s="1"/>
  <c r="F1878" i="1"/>
  <c r="K1866" i="1"/>
  <c r="F1866" i="1"/>
  <c r="K1854" i="1"/>
  <c r="F1854" i="1"/>
  <c r="K1842" i="1"/>
  <c r="F1842" i="1"/>
  <c r="K1830" i="1"/>
  <c r="F1830" i="1"/>
  <c r="K1818" i="1"/>
  <c r="F1818" i="1"/>
  <c r="K1806" i="1"/>
  <c r="S1806" i="1" s="1"/>
  <c r="F1806" i="1"/>
  <c r="K1794" i="1"/>
  <c r="F1794" i="1"/>
  <c r="K1782" i="1"/>
  <c r="S1788" i="1" s="1"/>
  <c r="F1782" i="1"/>
  <c r="K1770" i="1"/>
  <c r="F1770" i="1"/>
  <c r="K1758" i="1"/>
  <c r="F1758" i="1"/>
  <c r="K1746" i="1"/>
  <c r="F1746" i="1"/>
  <c r="K1734" i="1"/>
  <c r="S1741" i="1" s="1"/>
  <c r="F1734" i="1"/>
  <c r="K1722" i="1"/>
  <c r="S1727" i="1" s="1"/>
  <c r="F1722" i="1"/>
  <c r="K1710" i="1"/>
  <c r="F1710" i="1"/>
  <c r="K1698" i="1"/>
  <c r="F1698" i="1"/>
  <c r="K1686" i="1"/>
  <c r="F1686" i="1"/>
  <c r="K1674" i="1"/>
  <c r="S1676" i="1" s="1"/>
  <c r="F1674" i="1"/>
  <c r="K1662" i="1"/>
  <c r="F1662" i="1"/>
  <c r="K1650" i="1"/>
  <c r="F1650" i="1"/>
  <c r="K1638" i="1"/>
  <c r="F1638" i="1"/>
  <c r="S1636" i="1"/>
  <c r="K1626" i="1"/>
  <c r="F1626" i="1"/>
  <c r="K1614" i="1"/>
  <c r="F1614" i="1"/>
  <c r="K1602" i="1"/>
  <c r="F1602" i="1"/>
  <c r="K1590" i="1"/>
  <c r="F1590" i="1"/>
  <c r="K1578" i="1"/>
  <c r="F1578" i="1"/>
  <c r="K1566" i="1"/>
  <c r="F1566" i="1"/>
  <c r="K1554" i="1"/>
  <c r="S1559" i="1" s="1"/>
  <c r="F1554" i="1"/>
  <c r="K1542" i="1"/>
  <c r="F1542" i="1"/>
  <c r="K1530" i="1"/>
  <c r="S1539" i="1" s="1"/>
  <c r="F1530" i="1"/>
  <c r="K1518" i="1"/>
  <c r="F1518" i="1"/>
  <c r="K1506" i="1"/>
  <c r="F1506" i="1"/>
  <c r="K1494" i="1"/>
  <c r="F1494" i="1"/>
  <c r="K1482" i="1"/>
  <c r="S1488" i="1" s="1"/>
  <c r="F1482" i="1"/>
  <c r="K1470" i="1"/>
  <c r="S1477" i="1" s="1"/>
  <c r="F1470" i="1"/>
  <c r="K1458" i="1"/>
  <c r="F1458" i="1"/>
  <c r="K1446" i="1"/>
  <c r="F1446" i="1"/>
  <c r="K1434" i="1"/>
  <c r="F1434" i="1"/>
  <c r="K1422" i="1"/>
  <c r="F1422" i="1"/>
  <c r="K1410" i="1"/>
  <c r="F1410" i="1"/>
  <c r="K1398" i="1"/>
  <c r="F1398" i="1"/>
  <c r="K1386" i="1"/>
  <c r="F1386" i="1"/>
  <c r="K1374" i="1"/>
  <c r="F1374" i="1"/>
  <c r="K1362" i="1"/>
  <c r="S1362" i="1" s="1"/>
  <c r="F1362" i="1"/>
  <c r="K1349" i="1"/>
  <c r="S1352" i="1" s="1"/>
  <c r="F1349" i="1"/>
  <c r="K1337" i="1"/>
  <c r="F1337" i="1"/>
  <c r="K1325" i="1"/>
  <c r="F1325" i="1"/>
  <c r="K1313" i="1"/>
  <c r="F1313" i="1"/>
  <c r="K1301" i="1"/>
  <c r="F1301" i="1"/>
  <c r="K1289" i="1"/>
  <c r="F1289" i="1"/>
  <c r="K1277" i="1"/>
  <c r="F1277" i="1"/>
  <c r="K1265" i="1"/>
  <c r="S1268" i="1" s="1"/>
  <c r="F1265" i="1"/>
  <c r="K1253" i="1"/>
  <c r="F1253" i="1"/>
  <c r="K1241" i="1"/>
  <c r="F1241" i="1"/>
  <c r="K1229" i="1"/>
  <c r="S1238" i="1" s="1"/>
  <c r="F1229" i="1"/>
  <c r="K1217" i="1"/>
  <c r="F1217" i="1"/>
  <c r="K1205" i="1"/>
  <c r="F1205" i="1"/>
  <c r="K1193" i="1"/>
  <c r="F1193" i="1"/>
  <c r="K1181" i="1"/>
  <c r="F1181" i="1"/>
  <c r="K1169" i="1"/>
  <c r="F1169" i="1"/>
  <c r="K1157" i="1"/>
  <c r="F1157" i="1"/>
  <c r="K1145" i="1"/>
  <c r="F1145" i="1"/>
  <c r="K1133" i="1"/>
  <c r="F1133" i="1"/>
  <c r="K1121" i="1"/>
  <c r="F1121" i="1"/>
  <c r="K1109" i="1"/>
  <c r="F1109" i="1"/>
  <c r="K1097" i="1"/>
  <c r="F1097" i="1"/>
  <c r="S1096" i="1"/>
  <c r="S1093" i="1"/>
  <c r="S1090" i="1"/>
  <c r="S1088" i="1"/>
  <c r="S1087" i="1"/>
  <c r="K1085" i="1"/>
  <c r="F1085" i="1"/>
  <c r="K1073" i="1"/>
  <c r="F1073" i="1"/>
  <c r="K1061" i="1"/>
  <c r="F1061" i="1"/>
  <c r="K1049" i="1"/>
  <c r="F1049" i="1"/>
  <c r="K1037" i="1"/>
  <c r="F1037" i="1"/>
  <c r="K1025" i="1"/>
  <c r="F1025" i="1"/>
  <c r="K1013" i="1"/>
  <c r="F1013" i="1"/>
  <c r="K1001" i="1"/>
  <c r="F1001" i="1"/>
  <c r="K988" i="1"/>
  <c r="S992" i="1" s="1"/>
  <c r="F988" i="1"/>
  <c r="K976" i="1"/>
  <c r="F976" i="1"/>
  <c r="K964" i="1"/>
  <c r="F964" i="1"/>
  <c r="K951" i="1"/>
  <c r="F951" i="1"/>
  <c r="K939" i="1"/>
  <c r="F939" i="1"/>
  <c r="K927" i="1"/>
  <c r="F927" i="1"/>
  <c r="K915" i="1"/>
  <c r="F915" i="1"/>
  <c r="K903" i="1"/>
  <c r="F903" i="1"/>
  <c r="K891" i="1"/>
  <c r="F891" i="1"/>
  <c r="K879" i="1"/>
  <c r="F879" i="1"/>
  <c r="K867" i="1"/>
  <c r="F867" i="1"/>
  <c r="K855" i="1"/>
  <c r="F855" i="1"/>
  <c r="K843" i="1"/>
  <c r="F843" i="1"/>
  <c r="K831" i="1"/>
  <c r="F831" i="1"/>
  <c r="K818" i="1"/>
  <c r="F818" i="1"/>
  <c r="K806" i="1"/>
  <c r="F806" i="1"/>
  <c r="K794" i="1"/>
  <c r="F794" i="1"/>
  <c r="K782" i="1"/>
  <c r="F782" i="1"/>
  <c r="K770" i="1"/>
  <c r="F770" i="1"/>
  <c r="K758" i="1"/>
  <c r="F758" i="1"/>
  <c r="K746" i="1"/>
  <c r="F746" i="1"/>
  <c r="K734" i="1"/>
  <c r="F734" i="1"/>
  <c r="K722" i="1"/>
  <c r="S727" i="1" s="1"/>
  <c r="F722" i="1"/>
  <c r="K709" i="1"/>
  <c r="F709" i="1"/>
  <c r="K696" i="1"/>
  <c r="F696" i="1"/>
  <c r="K684" i="1"/>
  <c r="F684" i="1"/>
  <c r="K672" i="1"/>
  <c r="F672" i="1"/>
  <c r="K660" i="1"/>
  <c r="F660" i="1"/>
  <c r="K648" i="1"/>
  <c r="F648" i="1"/>
  <c r="K636" i="1"/>
  <c r="F636" i="1"/>
  <c r="K624" i="1"/>
  <c r="F624" i="1"/>
  <c r="K612" i="1"/>
  <c r="F612" i="1"/>
  <c r="K600" i="1"/>
  <c r="F600" i="1"/>
  <c r="K588" i="1"/>
  <c r="F588" i="1"/>
  <c r="K576" i="1"/>
  <c r="F576" i="1"/>
  <c r="K564" i="1"/>
  <c r="S574" i="1" s="1"/>
  <c r="F564" i="1"/>
  <c r="K551" i="1"/>
  <c r="F551" i="1"/>
  <c r="K539" i="1"/>
  <c r="F539" i="1"/>
  <c r="K527" i="1"/>
  <c r="F527" i="1"/>
  <c r="K515" i="1"/>
  <c r="F515" i="1"/>
  <c r="K503" i="1"/>
  <c r="F503" i="1"/>
  <c r="K491" i="1"/>
  <c r="F491" i="1"/>
  <c r="K478" i="1"/>
  <c r="F478" i="1"/>
  <c r="K466" i="1"/>
  <c r="F466" i="1"/>
  <c r="K454" i="1"/>
  <c r="F454" i="1"/>
  <c r="K442" i="1"/>
  <c r="F442" i="1"/>
  <c r="K430" i="1"/>
  <c r="F430" i="1"/>
  <c r="K418" i="1"/>
  <c r="F418" i="1"/>
  <c r="K406" i="1"/>
  <c r="F406" i="1"/>
  <c r="K393" i="1"/>
  <c r="F393" i="1"/>
  <c r="K381" i="1"/>
  <c r="S384" i="1" s="1"/>
  <c r="F381" i="1"/>
  <c r="K369" i="1"/>
  <c r="F369" i="1"/>
  <c r="K356" i="1"/>
  <c r="S363" i="1" s="1"/>
  <c r="F356" i="1"/>
  <c r="K344" i="1"/>
  <c r="F344" i="1"/>
  <c r="K332" i="1"/>
  <c r="F332" i="1"/>
  <c r="K320" i="1"/>
  <c r="F320" i="1"/>
  <c r="K308" i="1"/>
  <c r="F308" i="1"/>
  <c r="K296" i="1"/>
  <c r="F296" i="1"/>
  <c r="K284" i="1"/>
  <c r="F284" i="1"/>
  <c r="K272" i="1"/>
  <c r="F272" i="1"/>
  <c r="K260" i="1"/>
  <c r="F260" i="1"/>
  <c r="K248" i="1"/>
  <c r="S252" i="1" s="1"/>
  <c r="F248" i="1"/>
  <c r="K235" i="1"/>
  <c r="F235" i="1"/>
  <c r="K223" i="1"/>
  <c r="F223" i="1"/>
  <c r="K211" i="1"/>
  <c r="F211" i="1"/>
  <c r="K198" i="1"/>
  <c r="F198" i="1"/>
  <c r="K186" i="1"/>
  <c r="F186" i="1"/>
  <c r="K174" i="1"/>
  <c r="F174" i="1"/>
  <c r="K162" i="1"/>
  <c r="F162" i="1"/>
  <c r="K150" i="1"/>
  <c r="F150" i="1"/>
  <c r="K138" i="1"/>
  <c r="F138" i="1"/>
  <c r="K126" i="1"/>
  <c r="F126" i="1"/>
  <c r="K114" i="1"/>
  <c r="F114" i="1"/>
  <c r="K101" i="1"/>
  <c r="F101" i="1"/>
  <c r="K89" i="1"/>
  <c r="F89" i="1"/>
  <c r="K77" i="1"/>
  <c r="S80" i="1" s="1"/>
  <c r="F77" i="1"/>
  <c r="K65" i="1"/>
  <c r="F65" i="1"/>
  <c r="K53" i="1"/>
  <c r="F53" i="1"/>
  <c r="K41" i="1"/>
  <c r="F41" i="1"/>
  <c r="K29" i="1"/>
  <c r="S34" i="1" s="1"/>
  <c r="F29" i="1"/>
  <c r="K17" i="1"/>
  <c r="F17" i="1"/>
  <c r="K5" i="1"/>
  <c r="F5" i="1"/>
  <c r="K3" i="1"/>
  <c r="S3" i="1" s="1"/>
  <c r="L3" i="1" s="1"/>
  <c r="L2" i="1" s="1"/>
  <c r="F3" i="1"/>
  <c r="S2202" i="1" l="1"/>
  <c r="S2196" i="1"/>
  <c r="S2189" i="1"/>
  <c r="S2184" i="1"/>
  <c r="S2183" i="1"/>
  <c r="S2176" i="1"/>
  <c r="S2178" i="1"/>
  <c r="S2177" i="1"/>
  <c r="S2172" i="1"/>
  <c r="S2171" i="1"/>
  <c r="S2170" i="1"/>
  <c r="S2169" i="1"/>
  <c r="S2163" i="1"/>
  <c r="S2166" i="1"/>
  <c r="S2165" i="1"/>
  <c r="S2164" i="1"/>
  <c r="S2160" i="1"/>
  <c r="S2159" i="1"/>
  <c r="S2158" i="1"/>
  <c r="S2157" i="1"/>
  <c r="S2156" i="1"/>
  <c r="S2150" i="1"/>
  <c r="S2154" i="1"/>
  <c r="S2153" i="1"/>
  <c r="S2152" i="1"/>
  <c r="S2151" i="1"/>
  <c r="S2147" i="1"/>
  <c r="S2146" i="1"/>
  <c r="S2145" i="1"/>
  <c r="S2144" i="1"/>
  <c r="S2143" i="1"/>
  <c r="S2137" i="1"/>
  <c r="S2141" i="1"/>
  <c r="S2140" i="1"/>
  <c r="S2139" i="1"/>
  <c r="S2133" i="1"/>
  <c r="S2132" i="1"/>
  <c r="S2131" i="1"/>
  <c r="S2123" i="1"/>
  <c r="S2128" i="1"/>
  <c r="S2127" i="1"/>
  <c r="S2126" i="1"/>
  <c r="S2124" i="1"/>
  <c r="S2120" i="1"/>
  <c r="S2119" i="1"/>
  <c r="S2110" i="1"/>
  <c r="S2115" i="1"/>
  <c r="S2114" i="1"/>
  <c r="S2113" i="1"/>
  <c r="S2111" i="1"/>
  <c r="S2107" i="1"/>
  <c r="S2106" i="1"/>
  <c r="S2101" i="1"/>
  <c r="S2102" i="1"/>
  <c r="S2100" i="1"/>
  <c r="S2098" i="1"/>
  <c r="S2094" i="1"/>
  <c r="S2089" i="1"/>
  <c r="S2093" i="1"/>
  <c r="S2088" i="1"/>
  <c r="S2087" i="1"/>
  <c r="S2085" i="1"/>
  <c r="S2066" i="1"/>
  <c r="S2069" i="1"/>
  <c r="S2068" i="1"/>
  <c r="S2067" i="1"/>
  <c r="S2063" i="1"/>
  <c r="S2062" i="1"/>
  <c r="S2061" i="1"/>
  <c r="S2060" i="1"/>
  <c r="S2059" i="1"/>
  <c r="S2053" i="1"/>
  <c r="S2057" i="1"/>
  <c r="S2056" i="1"/>
  <c r="S2055" i="1"/>
  <c r="S2054" i="1"/>
  <c r="S2051" i="1"/>
  <c r="S2050" i="1"/>
  <c r="S2049" i="1"/>
  <c r="S2048" i="1"/>
  <c r="S2047" i="1"/>
  <c r="S2046" i="1"/>
  <c r="S2040" i="1"/>
  <c r="S2045" i="1"/>
  <c r="S2044" i="1"/>
  <c r="S2043" i="1"/>
  <c r="S2042" i="1"/>
  <c r="S2041" i="1"/>
  <c r="S2038" i="1"/>
  <c r="S2037" i="1"/>
  <c r="S2036" i="1"/>
  <c r="S2035" i="1"/>
  <c r="S2034" i="1"/>
  <c r="S2030" i="1"/>
  <c r="S2023" i="1"/>
  <c r="S2006" i="1"/>
  <c r="S2005" i="1"/>
  <c r="S2003" i="1"/>
  <c r="S2002" i="1"/>
  <c r="S1998" i="1"/>
  <c r="S1993" i="1"/>
  <c r="S1997" i="1"/>
  <c r="S1992" i="1"/>
  <c r="S1991" i="1"/>
  <c r="S1990" i="1"/>
  <c r="S1989" i="1"/>
  <c r="S1984" i="1"/>
  <c r="S1980" i="1"/>
  <c r="S1979" i="1"/>
  <c r="S1970" i="1"/>
  <c r="S1973" i="1"/>
  <c r="S1972" i="1"/>
  <c r="S1971" i="1"/>
  <c r="S1967" i="1"/>
  <c r="S1966" i="1"/>
  <c r="S1965" i="1"/>
  <c r="S1964" i="1"/>
  <c r="S1963" i="1"/>
  <c r="S1957" i="1"/>
  <c r="S1961" i="1"/>
  <c r="S1960" i="1"/>
  <c r="S1959" i="1"/>
  <c r="S1958" i="1"/>
  <c r="S1955" i="1"/>
  <c r="S1954" i="1"/>
  <c r="S1953" i="1"/>
  <c r="S1952" i="1"/>
  <c r="S1951" i="1"/>
  <c r="S1950" i="1"/>
  <c r="S1944" i="1"/>
  <c r="S1949" i="1"/>
  <c r="S1948" i="1"/>
  <c r="S1947" i="1"/>
  <c r="S1946" i="1"/>
  <c r="S1945" i="1"/>
  <c r="S1942" i="1"/>
  <c r="S1941" i="1"/>
  <c r="S1940" i="1"/>
  <c r="S1939" i="1"/>
  <c r="S1938" i="1"/>
  <c r="L1938" i="1" s="1"/>
  <c r="S1924" i="1"/>
  <c r="S1916" i="1"/>
  <c r="S1908" i="1"/>
  <c r="S1911" i="1"/>
  <c r="S1909" i="1"/>
  <c r="S1907" i="1"/>
  <c r="S1906" i="1"/>
  <c r="S1903" i="1"/>
  <c r="S1902" i="1"/>
  <c r="S1876" i="1"/>
  <c r="S1872" i="1"/>
  <c r="S1870" i="1"/>
  <c r="S1869" i="1"/>
  <c r="S1861" i="1"/>
  <c r="S1865" i="1"/>
  <c r="S1864" i="1"/>
  <c r="S1863" i="1"/>
  <c r="S1862" i="1"/>
  <c r="S1859" i="1"/>
  <c r="S1858" i="1"/>
  <c r="S1857" i="1"/>
  <c r="S1856" i="1"/>
  <c r="S1855" i="1"/>
  <c r="S1854" i="1"/>
  <c r="S1848" i="1"/>
  <c r="S1853" i="1"/>
  <c r="S1852" i="1"/>
  <c r="S1851" i="1"/>
  <c r="S1850" i="1"/>
  <c r="S1849" i="1"/>
  <c r="S1846" i="1"/>
  <c r="S1845" i="1"/>
  <c r="S1844" i="1"/>
  <c r="S1843" i="1"/>
  <c r="S1842" i="1"/>
  <c r="L1842" i="1" s="1"/>
  <c r="S1837" i="1"/>
  <c r="S1841" i="1"/>
  <c r="S1840" i="1"/>
  <c r="S1839" i="1"/>
  <c r="S1836" i="1"/>
  <c r="S1832" i="1"/>
  <c r="S1831" i="1"/>
  <c r="S1830" i="1"/>
  <c r="S1825" i="1"/>
  <c r="S1823" i="1"/>
  <c r="S1779" i="1"/>
  <c r="S1781" i="1"/>
  <c r="S1776" i="1"/>
  <c r="S1774" i="1"/>
  <c r="S1773" i="1"/>
  <c r="S1772" i="1"/>
  <c r="S1771" i="1"/>
  <c r="S1765" i="1"/>
  <c r="S1769" i="1"/>
  <c r="S1768" i="1"/>
  <c r="S1767" i="1"/>
  <c r="S1766" i="1"/>
  <c r="S1763" i="1"/>
  <c r="S1762" i="1"/>
  <c r="S1761" i="1"/>
  <c r="S1760" i="1"/>
  <c r="S1759" i="1"/>
  <c r="S1758" i="1"/>
  <c r="L1758" i="1" s="1"/>
  <c r="S1752" i="1"/>
  <c r="S1757" i="1"/>
  <c r="S1756" i="1"/>
  <c r="S1755" i="1"/>
  <c r="S1754" i="1"/>
  <c r="S1753" i="1"/>
  <c r="S1750" i="1"/>
  <c r="S1749" i="1"/>
  <c r="S1748" i="1"/>
  <c r="S1747" i="1"/>
  <c r="S1746" i="1"/>
  <c r="S1705" i="1"/>
  <c r="S1709" i="1"/>
  <c r="S1704" i="1"/>
  <c r="S1702" i="1"/>
  <c r="S1701" i="1"/>
  <c r="S1698" i="1"/>
  <c r="S1697" i="1"/>
  <c r="S1693" i="1"/>
  <c r="S1692" i="1"/>
  <c r="S1691" i="1"/>
  <c r="S1690" i="1"/>
  <c r="S1689" i="1"/>
  <c r="S1669" i="1"/>
  <c r="S1673" i="1"/>
  <c r="S1672" i="1"/>
  <c r="S1671" i="1"/>
  <c r="S1670" i="1"/>
  <c r="S1667" i="1"/>
  <c r="S1666" i="1"/>
  <c r="S1665" i="1"/>
  <c r="S1664" i="1"/>
  <c r="S1663" i="1"/>
  <c r="S1662" i="1"/>
  <c r="S1656" i="1"/>
  <c r="S1661" i="1"/>
  <c r="S1660" i="1"/>
  <c r="S1659" i="1"/>
  <c r="S1658" i="1"/>
  <c r="S1657" i="1"/>
  <c r="S1654" i="1"/>
  <c r="S1653" i="1"/>
  <c r="S1652" i="1"/>
  <c r="S1651" i="1"/>
  <c r="S1650" i="1"/>
  <c r="S1646" i="1"/>
  <c r="S1641" i="1"/>
  <c r="S1638" i="1"/>
  <c r="S1633" i="1"/>
  <c r="S1632" i="1"/>
  <c r="S1628" i="1"/>
  <c r="S1627" i="1"/>
  <c r="S1626" i="1"/>
  <c r="S1635" i="1"/>
  <c r="S1615" i="1"/>
  <c r="S1618" i="1"/>
  <c r="S1619" i="1"/>
  <c r="S1620" i="1"/>
  <c r="S1621" i="1"/>
  <c r="S1623" i="1"/>
  <c r="S1607" i="1"/>
  <c r="S1602" i="1"/>
  <c r="L1602" i="1" s="1"/>
  <c r="S1613" i="1"/>
  <c r="S1604" i="1"/>
  <c r="S1606" i="1"/>
  <c r="S1609" i="1"/>
  <c r="S1610" i="1"/>
  <c r="S1603" i="1"/>
  <c r="S1598" i="1"/>
  <c r="S1590" i="1"/>
  <c r="S1583" i="1"/>
  <c r="S1586" i="1"/>
  <c r="S1585" i="1"/>
  <c r="S1584" i="1"/>
  <c r="S1580" i="1"/>
  <c r="S1578" i="1"/>
  <c r="S1573" i="1"/>
  <c r="S1567" i="1"/>
  <c r="S1570" i="1"/>
  <c r="S1571" i="1"/>
  <c r="S1572" i="1"/>
  <c r="S1575" i="1"/>
  <c r="S1550" i="1"/>
  <c r="S1543" i="1"/>
  <c r="S1544" i="1"/>
  <c r="S1545" i="1"/>
  <c r="S1546" i="1"/>
  <c r="S1547" i="1"/>
  <c r="S1551" i="1"/>
  <c r="S1552" i="1"/>
  <c r="S1553" i="1"/>
  <c r="S1549" i="1"/>
  <c r="S1524" i="1"/>
  <c r="S1527" i="1"/>
  <c r="S1523" i="1"/>
  <c r="S1528" i="1"/>
  <c r="S1529" i="1"/>
  <c r="S1519" i="1"/>
  <c r="S1520" i="1"/>
  <c r="S1521" i="1"/>
  <c r="S1525" i="1"/>
  <c r="S1526" i="1"/>
  <c r="S1518" i="1"/>
  <c r="S1506" i="1"/>
  <c r="S1510" i="1"/>
  <c r="S1515" i="1"/>
  <c r="S1516" i="1"/>
  <c r="S1508" i="1"/>
  <c r="S1513" i="1"/>
  <c r="S1512" i="1"/>
  <c r="S1494" i="1"/>
  <c r="S1495" i="1"/>
  <c r="S1502" i="1"/>
  <c r="S1466" i="1"/>
  <c r="S1469" i="1"/>
  <c r="S1461" i="1"/>
  <c r="S1458" i="1"/>
  <c r="S1460" i="1"/>
  <c r="S1462" i="1"/>
  <c r="S1463" i="1"/>
  <c r="S1464" i="1"/>
  <c r="S1454" i="1"/>
  <c r="S1451" i="1"/>
  <c r="S1456" i="1"/>
  <c r="S1455" i="1"/>
  <c r="S1453" i="1"/>
  <c r="S1450" i="1"/>
  <c r="S1449" i="1"/>
  <c r="S1448" i="1"/>
  <c r="S1447" i="1"/>
  <c r="S1457" i="1"/>
  <c r="S1434" i="1"/>
  <c r="S1445" i="1"/>
  <c r="S1444" i="1"/>
  <c r="S1440" i="1"/>
  <c r="S1442" i="1"/>
  <c r="S1438" i="1"/>
  <c r="S1437" i="1"/>
  <c r="S1436" i="1"/>
  <c r="S1435" i="1"/>
  <c r="S1428" i="1"/>
  <c r="S1425" i="1"/>
  <c r="S1433" i="1"/>
  <c r="S1432" i="1"/>
  <c r="S1431" i="1"/>
  <c r="S1430" i="1"/>
  <c r="S1429" i="1"/>
  <c r="S1427" i="1"/>
  <c r="S1424" i="1"/>
  <c r="S1423" i="1"/>
  <c r="S1422" i="1"/>
  <c r="S1416" i="1"/>
  <c r="S1420" i="1"/>
  <c r="S1417" i="1"/>
  <c r="S1414" i="1"/>
  <c r="S1412" i="1"/>
  <c r="S1411" i="1"/>
  <c r="S1410" i="1"/>
  <c r="S1399" i="1"/>
  <c r="S1407" i="1"/>
  <c r="S1406" i="1"/>
  <c r="S1405" i="1"/>
  <c r="S1386" i="1"/>
  <c r="S1396" i="1"/>
  <c r="S1393" i="1"/>
  <c r="S1392" i="1"/>
  <c r="S1391" i="1"/>
  <c r="S1390" i="1"/>
  <c r="S1388" i="1"/>
  <c r="S1385" i="1"/>
  <c r="S1379" i="1"/>
  <c r="S1375" i="1"/>
  <c r="S1378" i="1"/>
  <c r="S1380" i="1"/>
  <c r="S1381" i="1"/>
  <c r="S1345" i="1"/>
  <c r="S1344" i="1"/>
  <c r="S1348" i="1"/>
  <c r="S1347" i="1"/>
  <c r="S1346" i="1"/>
  <c r="S1342" i="1"/>
  <c r="S1341" i="1"/>
  <c r="S1340" i="1"/>
  <c r="S1338" i="1"/>
  <c r="S1339" i="1"/>
  <c r="S1334" i="1"/>
  <c r="S1331" i="1"/>
  <c r="S1329" i="1"/>
  <c r="S1328" i="1"/>
  <c r="S1327" i="1"/>
  <c r="S1319" i="1"/>
  <c r="S1322" i="1"/>
  <c r="S1323" i="1"/>
  <c r="S1316" i="1"/>
  <c r="S1318" i="1"/>
  <c r="S1315" i="1"/>
  <c r="S1320" i="1"/>
  <c r="S1313" i="1"/>
  <c r="L1313" i="1" s="1"/>
  <c r="S1314" i="1"/>
  <c r="S1324" i="1"/>
  <c r="S1321" i="1"/>
  <c r="S1305" i="1"/>
  <c r="S1311" i="1"/>
  <c r="S1310" i="1"/>
  <c r="S1308" i="1"/>
  <c r="S1301" i="1"/>
  <c r="S1307" i="1"/>
  <c r="S1303" i="1"/>
  <c r="S1297" i="1"/>
  <c r="S1289" i="1"/>
  <c r="S1294" i="1"/>
  <c r="S1298" i="1"/>
  <c r="S1290" i="1"/>
  <c r="S1300" i="1"/>
  <c r="S1281" i="1"/>
  <c r="S1285" i="1"/>
  <c r="S1279" i="1"/>
  <c r="S1282" i="1"/>
  <c r="S1259" i="1"/>
  <c r="S1257" i="1"/>
  <c r="S1255" i="1"/>
  <c r="S1258" i="1"/>
  <c r="S1256" i="1"/>
  <c r="S1253" i="1"/>
  <c r="S1264" i="1"/>
  <c r="S1261" i="1"/>
  <c r="S1248" i="1"/>
  <c r="S1247" i="1"/>
  <c r="S1246" i="1"/>
  <c r="S1241" i="1"/>
  <c r="S1250" i="1"/>
  <c r="S1214" i="1"/>
  <c r="S1212" i="1"/>
  <c r="S1208" i="1"/>
  <c r="S1207" i="1"/>
  <c r="S1216" i="1"/>
  <c r="S1215" i="1"/>
  <c r="S1213" i="1"/>
  <c r="S1209" i="1"/>
  <c r="S1205" i="1"/>
  <c r="S1210" i="1"/>
  <c r="S1202" i="1"/>
  <c r="S1203" i="1"/>
  <c r="S1199" i="1"/>
  <c r="S1195" i="1"/>
  <c r="S1200" i="1"/>
  <c r="S1187" i="1"/>
  <c r="S1189" i="1"/>
  <c r="S1184" i="1"/>
  <c r="S1182" i="1"/>
  <c r="S1183" i="1"/>
  <c r="S1192" i="1"/>
  <c r="S1186" i="1"/>
  <c r="S1175" i="1"/>
  <c r="S1179" i="1"/>
  <c r="S1177" i="1"/>
  <c r="S1174" i="1"/>
  <c r="S1171" i="1"/>
  <c r="S1169" i="1"/>
  <c r="L1169" i="1" s="1"/>
  <c r="S1170" i="1"/>
  <c r="S1176" i="1"/>
  <c r="S1178" i="1"/>
  <c r="S1180" i="1"/>
  <c r="S1173" i="1"/>
  <c r="S1172" i="1"/>
  <c r="S1157" i="1"/>
  <c r="S1160" i="1"/>
  <c r="S1161" i="1"/>
  <c r="S1163" i="1"/>
  <c r="S1164" i="1"/>
  <c r="S1168" i="1"/>
  <c r="S1166" i="1"/>
  <c r="S1155" i="1"/>
  <c r="S1153" i="1"/>
  <c r="S1150" i="1"/>
  <c r="S1147" i="1"/>
  <c r="S1156" i="1"/>
  <c r="S1145" i="1"/>
  <c r="S1142" i="1"/>
  <c r="S1137" i="1"/>
  <c r="S1139" i="1"/>
  <c r="S1135" i="1"/>
  <c r="S1138" i="1"/>
  <c r="S1130" i="1"/>
  <c r="S1124" i="1"/>
  <c r="S1121" i="1"/>
  <c r="S1127" i="1"/>
  <c r="S1129" i="1"/>
  <c r="S1132" i="1"/>
  <c r="S1118" i="1"/>
  <c r="S1109" i="1"/>
  <c r="S1112" i="1"/>
  <c r="S1114" i="1"/>
  <c r="S1116" i="1"/>
  <c r="S1119" i="1"/>
  <c r="S1111" i="1"/>
  <c r="S1113" i="1"/>
  <c r="S1117" i="1"/>
  <c r="S1120" i="1"/>
  <c r="S1104" i="1"/>
  <c r="S1106" i="1"/>
  <c r="S1103" i="1"/>
  <c r="S1107" i="1"/>
  <c r="S1091" i="1"/>
  <c r="S1086" i="1"/>
  <c r="S1079" i="1"/>
  <c r="S1074" i="1"/>
  <c r="S1075" i="1"/>
  <c r="S1076" i="1"/>
  <c r="S1077" i="1"/>
  <c r="S1078" i="1"/>
  <c r="S1080" i="1"/>
  <c r="S1081" i="1"/>
  <c r="S1083" i="1"/>
  <c r="S1084" i="1"/>
  <c r="S1082" i="1"/>
  <c r="S1073" i="1"/>
  <c r="L1073" i="1" s="1"/>
  <c r="S1065" i="1"/>
  <c r="S1064" i="1"/>
  <c r="S1061" i="1"/>
  <c r="S1070" i="1"/>
  <c r="S1068" i="1"/>
  <c r="S1072" i="1"/>
  <c r="S1067" i="1"/>
  <c r="S1057" i="1"/>
  <c r="S1060" i="1"/>
  <c r="S1059" i="1"/>
  <c r="S1049" i="1"/>
  <c r="S1041" i="1"/>
  <c r="S1042" i="1"/>
  <c r="S1039" i="1"/>
  <c r="S1046" i="1"/>
  <c r="S1043" i="1"/>
  <c r="S1031" i="1"/>
  <c r="S1025" i="1"/>
  <c r="S1034" i="1"/>
  <c r="S1033" i="1"/>
  <c r="S1036" i="1"/>
  <c r="S1022" i="1"/>
  <c r="S1024" i="1"/>
  <c r="S1018" i="1"/>
  <c r="S1017" i="1"/>
  <c r="S1016" i="1"/>
  <c r="S1015" i="1"/>
  <c r="S1013" i="1"/>
  <c r="S1021" i="1"/>
  <c r="S1020" i="1"/>
  <c r="S1023" i="1"/>
  <c r="S983" i="1"/>
  <c r="S985" i="1"/>
  <c r="S987" i="1"/>
  <c r="S986" i="1"/>
  <c r="S984" i="1"/>
  <c r="S981" i="1"/>
  <c r="S980" i="1"/>
  <c r="S978" i="1"/>
  <c r="S977" i="1"/>
  <c r="S976" i="1"/>
  <c r="S967" i="1"/>
  <c r="S971" i="1"/>
  <c r="S972" i="1"/>
  <c r="S959" i="1"/>
  <c r="S962" i="1"/>
  <c r="S954" i="1"/>
  <c r="S951" i="1"/>
  <c r="S958" i="1"/>
  <c r="S952" i="1"/>
  <c r="S947" i="1"/>
  <c r="S945" i="1"/>
  <c r="S941" i="1"/>
  <c r="S944" i="1"/>
  <c r="S931" i="1"/>
  <c r="S933" i="1"/>
  <c r="S932" i="1"/>
  <c r="S936" i="1"/>
  <c r="S934" i="1"/>
  <c r="S926" i="1"/>
  <c r="S921" i="1"/>
  <c r="S918" i="1"/>
  <c r="S923" i="1"/>
  <c r="S909" i="1"/>
  <c r="S908" i="1"/>
  <c r="S907" i="1"/>
  <c r="S910" i="1"/>
  <c r="S911" i="1"/>
  <c r="S912" i="1"/>
  <c r="S913" i="1"/>
  <c r="S914" i="1"/>
  <c r="S904" i="1"/>
  <c r="S906" i="1"/>
  <c r="S905" i="1"/>
  <c r="S903" i="1"/>
  <c r="S901" i="1"/>
  <c r="S897" i="1"/>
  <c r="S900" i="1"/>
  <c r="S893" i="1"/>
  <c r="S886" i="1"/>
  <c r="S881" i="1"/>
  <c r="S879" i="1"/>
  <c r="S880" i="1"/>
  <c r="S882" i="1"/>
  <c r="S887" i="1"/>
  <c r="S888" i="1"/>
  <c r="S889" i="1"/>
  <c r="S890" i="1"/>
  <c r="S884" i="1"/>
  <c r="S873" i="1"/>
  <c r="S877" i="1"/>
  <c r="S874" i="1"/>
  <c r="S871" i="1"/>
  <c r="S868" i="1"/>
  <c r="S867" i="1"/>
  <c r="S869" i="1"/>
  <c r="S872" i="1"/>
  <c r="S875" i="1"/>
  <c r="S876" i="1"/>
  <c r="S861" i="1"/>
  <c r="S863" i="1"/>
  <c r="S851" i="1"/>
  <c r="S843" i="1"/>
  <c r="S845" i="1"/>
  <c r="S850" i="1"/>
  <c r="S848" i="1"/>
  <c r="S838" i="1"/>
  <c r="S837" i="1"/>
  <c r="S840" i="1"/>
  <c r="S836" i="1"/>
  <c r="S832" i="1"/>
  <c r="S835" i="1"/>
  <c r="S827" i="1"/>
  <c r="S825" i="1"/>
  <c r="S824" i="1"/>
  <c r="S823" i="1"/>
  <c r="S822" i="1"/>
  <c r="S819" i="1"/>
  <c r="S817" i="1"/>
  <c r="S814" i="1"/>
  <c r="S812" i="1"/>
  <c r="S803" i="1"/>
  <c r="S799" i="1"/>
  <c r="S798" i="1"/>
  <c r="S797" i="1"/>
  <c r="S796" i="1"/>
  <c r="S794" i="1"/>
  <c r="S801" i="1"/>
  <c r="S802" i="1"/>
  <c r="S804" i="1"/>
  <c r="S805" i="1"/>
  <c r="S792" i="1"/>
  <c r="S788" i="1"/>
  <c r="S786" i="1"/>
  <c r="S785" i="1"/>
  <c r="S777" i="1"/>
  <c r="S778" i="1"/>
  <c r="S779" i="1"/>
  <c r="S780" i="1"/>
  <c r="S781" i="1"/>
  <c r="S770" i="1"/>
  <c r="L770" i="1" s="1"/>
  <c r="S771" i="1"/>
  <c r="S772" i="1"/>
  <c r="S773" i="1"/>
  <c r="S775" i="1"/>
  <c r="S764" i="1"/>
  <c r="S763" i="1"/>
  <c r="S762" i="1"/>
  <c r="S760" i="1"/>
  <c r="S759" i="1"/>
  <c r="S768" i="1"/>
  <c r="S767" i="1"/>
  <c r="S766" i="1"/>
  <c r="S765" i="1"/>
  <c r="S758" i="1"/>
  <c r="S753" i="1"/>
  <c r="S754" i="1"/>
  <c r="S752" i="1"/>
  <c r="S740" i="1"/>
  <c r="S742" i="1"/>
  <c r="S716" i="1"/>
  <c r="S714" i="1"/>
  <c r="S715" i="1"/>
  <c r="S718" i="1"/>
  <c r="S710" i="1"/>
  <c r="S713" i="1"/>
  <c r="S705" i="1"/>
  <c r="S703" i="1"/>
  <c r="S697" i="1"/>
  <c r="S700" i="1"/>
  <c r="S701" i="1"/>
  <c r="S702" i="1"/>
  <c r="S690" i="1"/>
  <c r="S692" i="1"/>
  <c r="S695" i="1"/>
  <c r="S681" i="1"/>
  <c r="S672" i="1"/>
  <c r="S674" i="1"/>
  <c r="S675" i="1"/>
  <c r="S676" i="1"/>
  <c r="S677" i="1"/>
  <c r="S679" i="1"/>
  <c r="S680" i="1"/>
  <c r="S682" i="1"/>
  <c r="S683" i="1"/>
  <c r="S661" i="1"/>
  <c r="S663" i="1"/>
  <c r="S664" i="1"/>
  <c r="S669" i="1"/>
  <c r="S666" i="1"/>
  <c r="S655" i="1"/>
  <c r="S648" i="1"/>
  <c r="S649" i="1"/>
  <c r="S650" i="1"/>
  <c r="S651" i="1"/>
  <c r="S653" i="1"/>
  <c r="S656" i="1"/>
  <c r="S657" i="1"/>
  <c r="S658" i="1"/>
  <c r="S659" i="1"/>
  <c r="S642" i="1"/>
  <c r="S636" i="1"/>
  <c r="S637" i="1"/>
  <c r="S638" i="1"/>
  <c r="S640" i="1"/>
  <c r="S641" i="1"/>
  <c r="S643" i="1"/>
  <c r="S645" i="1"/>
  <c r="S646" i="1"/>
  <c r="S644" i="1"/>
  <c r="S632" i="1"/>
  <c r="S631" i="1"/>
  <c r="S630" i="1"/>
  <c r="S618" i="1"/>
  <c r="S620" i="1"/>
  <c r="S599" i="1"/>
  <c r="S593" i="1"/>
  <c r="S596" i="1"/>
  <c r="S588" i="1"/>
  <c r="S592" i="1"/>
  <c r="S591" i="1"/>
  <c r="S585" i="1"/>
  <c r="S580" i="1"/>
  <c r="S579" i="1"/>
  <c r="S578" i="1"/>
  <c r="S576" i="1"/>
  <c r="S581" i="1"/>
  <c r="S587" i="1"/>
  <c r="S586" i="1"/>
  <c r="S584" i="1"/>
  <c r="S583" i="1"/>
  <c r="S560" i="1"/>
  <c r="S561" i="1"/>
  <c r="S557" i="1"/>
  <c r="S555" i="1"/>
  <c r="S554" i="1"/>
  <c r="S553" i="1"/>
  <c r="S552" i="1"/>
  <c r="S546" i="1"/>
  <c r="S540" i="1"/>
  <c r="S539" i="1"/>
  <c r="S542" i="1"/>
  <c r="S541" i="1"/>
  <c r="S550" i="1"/>
  <c r="S549" i="1"/>
  <c r="S548" i="1"/>
  <c r="S547" i="1"/>
  <c r="S544" i="1"/>
  <c r="S533" i="1"/>
  <c r="S528" i="1"/>
  <c r="S527" i="1"/>
  <c r="S537" i="1"/>
  <c r="S536" i="1"/>
  <c r="S535" i="1"/>
  <c r="S534" i="1"/>
  <c r="S532" i="1"/>
  <c r="S531" i="1"/>
  <c r="S529" i="1"/>
  <c r="S526" i="1"/>
  <c r="S523" i="1"/>
  <c r="S522" i="1"/>
  <c r="S521" i="1"/>
  <c r="S518" i="1"/>
  <c r="S516" i="1"/>
  <c r="S515" i="1"/>
  <c r="S503" i="1"/>
  <c r="S511" i="1"/>
  <c r="S510" i="1"/>
  <c r="S497" i="1"/>
  <c r="S500" i="1"/>
  <c r="S487" i="1"/>
  <c r="S485" i="1"/>
  <c r="S483" i="1"/>
  <c r="S482" i="1"/>
  <c r="S479" i="1"/>
  <c r="S474" i="1"/>
  <c r="S470" i="1"/>
  <c r="S471" i="1"/>
  <c r="S477" i="1"/>
  <c r="S472" i="1"/>
  <c r="S469" i="1"/>
  <c r="S466" i="1"/>
  <c r="S463" i="1"/>
  <c r="S465" i="1"/>
  <c r="S464" i="1"/>
  <c r="S462" i="1"/>
  <c r="S461" i="1"/>
  <c r="S459" i="1"/>
  <c r="S458" i="1"/>
  <c r="S457" i="1"/>
  <c r="S456" i="1"/>
  <c r="S454" i="1"/>
  <c r="S437" i="1"/>
  <c r="S431" i="1"/>
  <c r="S430" i="1"/>
  <c r="S441" i="1"/>
  <c r="S440" i="1"/>
  <c r="S439" i="1"/>
  <c r="S438" i="1"/>
  <c r="S435" i="1"/>
  <c r="S433" i="1"/>
  <c r="S432" i="1"/>
  <c r="S424" i="1"/>
  <c r="S419" i="1"/>
  <c r="S418" i="1"/>
  <c r="S428" i="1"/>
  <c r="S427" i="1"/>
  <c r="S426" i="1"/>
  <c r="S425" i="1"/>
  <c r="S423" i="1"/>
  <c r="S422" i="1"/>
  <c r="S420" i="1"/>
  <c r="S413" i="1"/>
  <c r="S407" i="1"/>
  <c r="S417" i="1"/>
  <c r="S414" i="1"/>
  <c r="S412" i="1"/>
  <c r="S409" i="1"/>
  <c r="S406" i="1"/>
  <c r="S399" i="1"/>
  <c r="S401" i="1"/>
  <c r="S400" i="1"/>
  <c r="S379" i="1"/>
  <c r="S375" i="1"/>
  <c r="S374" i="1"/>
  <c r="S373" i="1"/>
  <c r="S371" i="1"/>
  <c r="S350" i="1"/>
  <c r="S344" i="1"/>
  <c r="S345" i="1"/>
  <c r="S355" i="1"/>
  <c r="S352" i="1"/>
  <c r="S349" i="1"/>
  <c r="S348" i="1"/>
  <c r="S347" i="1"/>
  <c r="S341" i="1"/>
  <c r="S334" i="1"/>
  <c r="S332" i="1"/>
  <c r="S343" i="1"/>
  <c r="S342" i="1"/>
  <c r="S340" i="1"/>
  <c r="S339" i="1"/>
  <c r="S337" i="1"/>
  <c r="S336" i="1"/>
  <c r="S335" i="1"/>
  <c r="S326" i="1"/>
  <c r="S331" i="1"/>
  <c r="S330" i="1"/>
  <c r="S327" i="1"/>
  <c r="S324" i="1"/>
  <c r="S323" i="1"/>
  <c r="S322" i="1"/>
  <c r="S321" i="1"/>
  <c r="S316" i="1"/>
  <c r="S314" i="1"/>
  <c r="S302" i="1"/>
  <c r="S304" i="1"/>
  <c r="S305" i="1"/>
  <c r="S306" i="1"/>
  <c r="S303" i="1"/>
  <c r="S301" i="1"/>
  <c r="S300" i="1"/>
  <c r="S298" i="1"/>
  <c r="S297" i="1"/>
  <c r="S296" i="1"/>
  <c r="S287" i="1"/>
  <c r="S291" i="1"/>
  <c r="S290" i="1"/>
  <c r="S278" i="1"/>
  <c r="S283" i="1"/>
  <c r="S282" i="1"/>
  <c r="S279" i="1"/>
  <c r="S277" i="1"/>
  <c r="S275" i="1"/>
  <c r="S274" i="1"/>
  <c r="S272" i="1"/>
  <c r="S270" i="1"/>
  <c r="S267" i="1"/>
  <c r="S266" i="1"/>
  <c r="S265" i="1"/>
  <c r="S246" i="1"/>
  <c r="S243" i="1"/>
  <c r="S241" i="1"/>
  <c r="S240" i="1"/>
  <c r="S239" i="1"/>
  <c r="S238" i="1"/>
  <c r="S236" i="1"/>
  <c r="S235" i="1"/>
  <c r="S232" i="1"/>
  <c r="S234" i="1"/>
  <c r="S233" i="1"/>
  <c r="S231" i="1"/>
  <c r="S230" i="1"/>
  <c r="S228" i="1"/>
  <c r="S227" i="1"/>
  <c r="S226" i="1"/>
  <c r="S225" i="1"/>
  <c r="S223" i="1"/>
  <c r="S213" i="1"/>
  <c r="S212" i="1"/>
  <c r="S222" i="1"/>
  <c r="S221" i="1"/>
  <c r="S218" i="1"/>
  <c r="S217" i="1"/>
  <c r="S215" i="1"/>
  <c r="S214" i="1"/>
  <c r="S205" i="1"/>
  <c r="S200" i="1"/>
  <c r="S199" i="1"/>
  <c r="S209" i="1"/>
  <c r="S208" i="1"/>
  <c r="S204" i="1"/>
  <c r="S201" i="1"/>
  <c r="S196" i="1"/>
  <c r="S194" i="1"/>
  <c r="S192" i="1"/>
  <c r="S191" i="1"/>
  <c r="S180" i="1"/>
  <c r="S178" i="1"/>
  <c r="S184" i="1"/>
  <c r="S183" i="1"/>
  <c r="S182" i="1"/>
  <c r="S181" i="1"/>
  <c r="S179" i="1"/>
  <c r="S176" i="1"/>
  <c r="S175" i="1"/>
  <c r="S174" i="1"/>
  <c r="S163" i="1"/>
  <c r="S168" i="1"/>
  <c r="S166" i="1"/>
  <c r="S169" i="1"/>
  <c r="S157" i="1"/>
  <c r="S150" i="1"/>
  <c r="S153" i="1"/>
  <c r="S161" i="1"/>
  <c r="S160" i="1"/>
  <c r="S156" i="1"/>
  <c r="S152" i="1"/>
  <c r="S148" i="1"/>
  <c r="S145" i="1"/>
  <c r="S144" i="1"/>
  <c r="S143" i="1"/>
  <c r="S142" i="1"/>
  <c r="S140" i="1"/>
  <c r="S139" i="1"/>
  <c r="S129" i="1"/>
  <c r="S134" i="1"/>
  <c r="S123" i="1"/>
  <c r="S116" i="1"/>
  <c r="S114" i="1"/>
  <c r="S125" i="1"/>
  <c r="S124" i="1"/>
  <c r="S122" i="1"/>
  <c r="S121" i="1"/>
  <c r="S119" i="1"/>
  <c r="S118" i="1"/>
  <c r="S117" i="1"/>
  <c r="S110" i="1"/>
  <c r="S103" i="1"/>
  <c r="S101" i="1"/>
  <c r="S112" i="1"/>
  <c r="S111" i="1"/>
  <c r="S109" i="1"/>
  <c r="S108" i="1"/>
  <c r="S106" i="1"/>
  <c r="S105" i="1"/>
  <c r="S104" i="1"/>
  <c r="S91" i="1"/>
  <c r="S90" i="1"/>
  <c r="S100" i="1"/>
  <c r="S99" i="1"/>
  <c r="S96" i="1"/>
  <c r="S95" i="1"/>
  <c r="S93" i="1"/>
  <c r="S92" i="1"/>
  <c r="S71" i="1"/>
  <c r="S65" i="1"/>
  <c r="S66" i="1"/>
  <c r="S75" i="1"/>
  <c r="S74" i="1"/>
  <c r="S73" i="1"/>
  <c r="S72" i="1"/>
  <c r="S70" i="1"/>
  <c r="S69" i="1"/>
  <c r="S67" i="1"/>
  <c r="S63" i="1"/>
  <c r="S64" i="1"/>
  <c r="S62" i="1"/>
  <c r="S61" i="1"/>
  <c r="S60" i="1"/>
  <c r="S58" i="1"/>
  <c r="S56" i="1"/>
  <c r="S55" i="1"/>
  <c r="S54" i="1"/>
  <c r="S53" i="1"/>
  <c r="S47" i="1"/>
  <c r="S51" i="1"/>
  <c r="S50" i="1"/>
  <c r="S49" i="1"/>
  <c r="S48" i="1"/>
  <c r="S45" i="1"/>
  <c r="S43" i="1"/>
  <c r="S42" i="1"/>
  <c r="S41" i="1"/>
  <c r="S21" i="1"/>
  <c r="S22" i="1"/>
  <c r="S16" i="1"/>
  <c r="S9" i="1"/>
  <c r="S10" i="1"/>
  <c r="L296" i="1"/>
  <c r="S35" i="1"/>
  <c r="S450" i="1"/>
  <c r="S442" i="1"/>
  <c r="S449" i="1"/>
  <c r="S447" i="1"/>
  <c r="S453" i="1"/>
  <c r="S611" i="1"/>
  <c r="S603" i="1"/>
  <c r="S610" i="1"/>
  <c r="S602" i="1"/>
  <c r="S608" i="1"/>
  <c r="S600" i="1"/>
  <c r="S1804" i="1"/>
  <c r="S1796" i="1"/>
  <c r="S1803" i="1"/>
  <c r="S1795" i="1"/>
  <c r="S1794" i="1"/>
  <c r="S1805" i="1"/>
  <c r="S1801" i="1"/>
  <c r="S1802" i="1"/>
  <c r="S1800" i="1"/>
  <c r="S1798" i="1"/>
  <c r="S1799" i="1"/>
  <c r="S1797" i="1"/>
  <c r="S87" i="1"/>
  <c r="S135" i="1"/>
  <c r="S367" i="1"/>
  <c r="S359" i="1"/>
  <c r="S364" i="1"/>
  <c r="S356" i="1"/>
  <c r="S443" i="1"/>
  <c r="S572" i="1"/>
  <c r="S564" i="1"/>
  <c r="S571" i="1"/>
  <c r="S569" i="1"/>
  <c r="S744" i="1"/>
  <c r="S1009" i="1"/>
  <c r="S1001" i="1"/>
  <c r="S1006" i="1"/>
  <c r="S1005" i="1"/>
  <c r="S1004" i="1"/>
  <c r="S1012" i="1"/>
  <c r="S1002" i="1"/>
  <c r="S1230" i="1"/>
  <c r="S126" i="1"/>
  <c r="S315" i="1"/>
  <c r="S312" i="1"/>
  <c r="S513" i="1"/>
  <c r="S723" i="1"/>
  <c r="S866" i="1"/>
  <c r="S1227" i="1"/>
  <c r="S1219" i="1"/>
  <c r="S1226" i="1"/>
  <c r="S1218" i="1"/>
  <c r="S1224" i="1"/>
  <c r="S1223" i="1"/>
  <c r="S1222" i="1"/>
  <c r="S1220" i="1"/>
  <c r="S1364" i="1"/>
  <c r="S12" i="1"/>
  <c r="S30" i="1"/>
  <c r="S195" i="1"/>
  <c r="S251" i="1"/>
  <c r="S269" i="1"/>
  <c r="S308" i="1"/>
  <c r="S357" i="1"/>
  <c r="S383" i="1"/>
  <c r="S398" i="1"/>
  <c r="S397" i="1"/>
  <c r="S403" i="1"/>
  <c r="S395" i="1"/>
  <c r="S402" i="1"/>
  <c r="S445" i="1"/>
  <c r="S492" i="1"/>
  <c r="S566" i="1"/>
  <c r="S604" i="1"/>
  <c r="S612" i="1"/>
  <c r="S629" i="1"/>
  <c r="S628" i="1"/>
  <c r="S634" i="1"/>
  <c r="S626" i="1"/>
  <c r="S633" i="1"/>
  <c r="L648" i="1"/>
  <c r="S694" i="1"/>
  <c r="S686" i="1"/>
  <c r="S693" i="1"/>
  <c r="S685" i="1"/>
  <c r="S691" i="1"/>
  <c r="S726" i="1"/>
  <c r="S734" i="1"/>
  <c r="S751" i="1"/>
  <c r="S750" i="1"/>
  <c r="S756" i="1"/>
  <c r="S748" i="1"/>
  <c r="S755" i="1"/>
  <c r="S791" i="1"/>
  <c r="S816" i="1"/>
  <c r="S808" i="1"/>
  <c r="S815" i="1"/>
  <c r="S807" i="1"/>
  <c r="S813" i="1"/>
  <c r="S855" i="1"/>
  <c r="S899" i="1"/>
  <c r="S891" i="1"/>
  <c r="S898" i="1"/>
  <c r="S896" i="1"/>
  <c r="S902" i="1"/>
  <c r="S925" i="1"/>
  <c r="S917" i="1"/>
  <c r="S924" i="1"/>
  <c r="S916" i="1"/>
  <c r="S922" i="1"/>
  <c r="S946" i="1"/>
  <c r="S975" i="1"/>
  <c r="S991" i="1"/>
  <c r="S1003" i="1"/>
  <c r="S1053" i="1"/>
  <c r="S1058" i="1"/>
  <c r="S1050" i="1"/>
  <c r="S1056" i="1"/>
  <c r="S1055" i="1"/>
  <c r="S1052" i="1"/>
  <c r="S1217" i="1"/>
  <c r="S1236" i="1"/>
  <c r="S1271" i="1"/>
  <c r="S1370" i="1"/>
  <c r="S1486" i="1"/>
  <c r="S1532" i="1"/>
  <c r="S1791" i="1"/>
  <c r="S1783" i="1"/>
  <c r="S1790" i="1"/>
  <c r="S1782" i="1"/>
  <c r="S1787" i="1"/>
  <c r="S1786" i="1"/>
  <c r="S1784" i="1"/>
  <c r="S1792" i="1"/>
  <c r="S1789" i="1"/>
  <c r="S1785" i="1"/>
  <c r="S5" i="1"/>
  <c r="S13" i="1"/>
  <c r="S18" i="1"/>
  <c r="S26" i="1"/>
  <c r="S31" i="1"/>
  <c r="S39" i="1"/>
  <c r="S44" i="1"/>
  <c r="S52" i="1"/>
  <c r="S57" i="1"/>
  <c r="S97" i="1"/>
  <c r="S89" i="1"/>
  <c r="S94" i="1"/>
  <c r="S98" i="1"/>
  <c r="S149" i="1"/>
  <c r="S141" i="1"/>
  <c r="S146" i="1"/>
  <c r="S138" i="1"/>
  <c r="S147" i="1"/>
  <c r="S155" i="1"/>
  <c r="S171" i="1"/>
  <c r="S186" i="1"/>
  <c r="S202" i="1"/>
  <c r="S219" i="1"/>
  <c r="S211" i="1"/>
  <c r="S216" i="1"/>
  <c r="S220" i="1"/>
  <c r="S245" i="1"/>
  <c r="S237" i="1"/>
  <c r="S242" i="1"/>
  <c r="S244" i="1"/>
  <c r="S284" i="1"/>
  <c r="S295" i="1"/>
  <c r="S309" i="1"/>
  <c r="S319" i="1"/>
  <c r="S358" i="1"/>
  <c r="S376" i="1"/>
  <c r="S404" i="1"/>
  <c r="S446" i="1"/>
  <c r="S484" i="1"/>
  <c r="S495" i="1"/>
  <c r="S520" i="1"/>
  <c r="S519" i="1"/>
  <c r="S525" i="1"/>
  <c r="S517" i="1"/>
  <c r="S524" i="1"/>
  <c r="S567" i="1"/>
  <c r="S594" i="1"/>
  <c r="S605" i="1"/>
  <c r="S614" i="1"/>
  <c r="S635" i="1"/>
  <c r="S670" i="1"/>
  <c r="S684" i="1"/>
  <c r="S707" i="1"/>
  <c r="S699" i="1"/>
  <c r="S706" i="1"/>
  <c r="S698" i="1"/>
  <c r="S704" i="1"/>
  <c r="S696" i="1"/>
  <c r="S736" i="1"/>
  <c r="S757" i="1"/>
  <c r="S806" i="1"/>
  <c r="S829" i="1"/>
  <c r="S821" i="1"/>
  <c r="S828" i="1"/>
  <c r="S820" i="1"/>
  <c r="S826" i="1"/>
  <c r="S818" i="1"/>
  <c r="S849" i="1"/>
  <c r="S856" i="1"/>
  <c r="S892" i="1"/>
  <c r="S915" i="1"/>
  <c r="S938" i="1"/>
  <c r="S930" i="1"/>
  <c r="S937" i="1"/>
  <c r="S929" i="1"/>
  <c r="S935" i="1"/>
  <c r="S927" i="1"/>
  <c r="S957" i="1"/>
  <c r="S964" i="1"/>
  <c r="S1007" i="1"/>
  <c r="S1035" i="1"/>
  <c r="S1027" i="1"/>
  <c r="S1032" i="1"/>
  <c r="S1030" i="1"/>
  <c r="S1029" i="1"/>
  <c r="S1026" i="1"/>
  <c r="S1048" i="1"/>
  <c r="S1040" i="1"/>
  <c r="S1045" i="1"/>
  <c r="S1037" i="1"/>
  <c r="S1038" i="1"/>
  <c r="S1047" i="1"/>
  <c r="S1044" i="1"/>
  <c r="S1105" i="1"/>
  <c r="S1097" i="1"/>
  <c r="S1102" i="1"/>
  <c r="S1101" i="1"/>
  <c r="S1100" i="1"/>
  <c r="S1108" i="1"/>
  <c r="S1098" i="1"/>
  <c r="S1221" i="1"/>
  <c r="S1274" i="1"/>
  <c r="S1358" i="1"/>
  <c r="S1350" i="1"/>
  <c r="S1356" i="1"/>
  <c r="S1351" i="1"/>
  <c r="S1360" i="1"/>
  <c r="S1349" i="1"/>
  <c r="S1357" i="1"/>
  <c r="S1359" i="1"/>
  <c r="S1355" i="1"/>
  <c r="S1353" i="1"/>
  <c r="S1480" i="1"/>
  <c r="S1472" i="1"/>
  <c r="S1478" i="1"/>
  <c r="S1470" i="1"/>
  <c r="S1475" i="1"/>
  <c r="S1474" i="1"/>
  <c r="S1471" i="1"/>
  <c r="S1481" i="1"/>
  <c r="S1479" i="1"/>
  <c r="S1476" i="1"/>
  <c r="S1533" i="1"/>
  <c r="S1564" i="1"/>
  <c r="S1556" i="1"/>
  <c r="S1563" i="1"/>
  <c r="S1555" i="1"/>
  <c r="S1561" i="1"/>
  <c r="S1557" i="1"/>
  <c r="S1554" i="1"/>
  <c r="S1565" i="1"/>
  <c r="S1562" i="1"/>
  <c r="S1560" i="1"/>
  <c r="S1558" i="1"/>
  <c r="S1682" i="1"/>
  <c r="S1674" i="1"/>
  <c r="S1681" i="1"/>
  <c r="S1680" i="1"/>
  <c r="S1679" i="1"/>
  <c r="S1677" i="1"/>
  <c r="S1685" i="1"/>
  <c r="S1684" i="1"/>
  <c r="S1678" i="1"/>
  <c r="S1683" i="1"/>
  <c r="S1675" i="1"/>
  <c r="S1900" i="1"/>
  <c r="S1892" i="1"/>
  <c r="S1899" i="1"/>
  <c r="S1891" i="1"/>
  <c r="S1894" i="1"/>
  <c r="S1893" i="1"/>
  <c r="S1901" i="1"/>
  <c r="S1897" i="1"/>
  <c r="S1896" i="1"/>
  <c r="S1890" i="1"/>
  <c r="S84" i="1"/>
  <c r="S81" i="1"/>
  <c r="S86" i="1"/>
  <c r="S258" i="1"/>
  <c r="S250" i="1"/>
  <c r="S255" i="1"/>
  <c r="S385" i="1"/>
  <c r="S392" i="1"/>
  <c r="S390" i="1"/>
  <c r="S382" i="1"/>
  <c r="S389" i="1"/>
  <c r="S733" i="1"/>
  <c r="S725" i="1"/>
  <c r="S732" i="1"/>
  <c r="S724" i="1"/>
  <c r="S730" i="1"/>
  <c r="S722" i="1"/>
  <c r="S1240" i="1"/>
  <c r="S1232" i="1"/>
  <c r="S1239" i="1"/>
  <c r="S1231" i="1"/>
  <c r="S1237" i="1"/>
  <c r="S1229" i="1"/>
  <c r="S1234" i="1"/>
  <c r="S1233" i="1"/>
  <c r="S1721" i="1"/>
  <c r="S1713" i="1"/>
  <c r="S1720" i="1"/>
  <c r="S1712" i="1"/>
  <c r="S1715" i="1"/>
  <c r="S1714" i="1"/>
  <c r="S1710" i="1"/>
  <c r="S1718" i="1"/>
  <c r="S1717" i="1"/>
  <c r="S1711" i="1"/>
  <c r="S1719" i="1"/>
  <c r="S36" i="1"/>
  <c r="S136" i="1"/>
  <c r="S128" i="1"/>
  <c r="S133" i="1"/>
  <c r="S248" i="1"/>
  <c r="S259" i="1"/>
  <c r="S365" i="1"/>
  <c r="S391" i="1"/>
  <c r="S575" i="1"/>
  <c r="S996" i="1"/>
  <c r="S988" i="1"/>
  <c r="S993" i="1"/>
  <c r="S999" i="1"/>
  <c r="S989" i="1"/>
  <c r="S998" i="1"/>
  <c r="S995" i="1"/>
  <c r="S1493" i="1"/>
  <c r="S1485" i="1"/>
  <c r="S1491" i="1"/>
  <c r="S1483" i="1"/>
  <c r="S1482" i="1"/>
  <c r="S1492" i="1"/>
  <c r="S1489" i="1"/>
  <c r="S1490" i="1"/>
  <c r="S1487" i="1"/>
  <c r="S11" i="1"/>
  <c r="S78" i="1"/>
  <c r="S137" i="1"/>
  <c r="S249" i="1"/>
  <c r="S292" i="1"/>
  <c r="S381" i="1"/>
  <c r="S507" i="1"/>
  <c r="S514" i="1"/>
  <c r="S506" i="1"/>
  <c r="S512" i="1"/>
  <c r="S504" i="1"/>
  <c r="S565" i="1"/>
  <c r="S973" i="1"/>
  <c r="S1484" i="1"/>
  <c r="S1817" i="1"/>
  <c r="S1809" i="1"/>
  <c r="S1816" i="1"/>
  <c r="S1808" i="1"/>
  <c r="S1813" i="1"/>
  <c r="S1812" i="1"/>
  <c r="S1810" i="1"/>
  <c r="S1815" i="1"/>
  <c r="S1814" i="1"/>
  <c r="S1807" i="1"/>
  <c r="S1811" i="1"/>
  <c r="S17" i="1"/>
  <c r="S79" i="1"/>
  <c r="S193" i="1"/>
  <c r="S190" i="1"/>
  <c r="S271" i="1"/>
  <c r="S263" i="1"/>
  <c r="S268" i="1"/>
  <c r="S260" i="1"/>
  <c r="S318" i="1"/>
  <c r="S14" i="1"/>
  <c r="S27" i="1"/>
  <c r="S32" i="1"/>
  <c r="S40" i="1"/>
  <c r="S130" i="1"/>
  <c r="S253" i="1"/>
  <c r="S261" i="1"/>
  <c r="S285" i="1"/>
  <c r="S360" i="1"/>
  <c r="S386" i="1"/>
  <c r="S496" i="1"/>
  <c r="S568" i="1"/>
  <c r="S617" i="1"/>
  <c r="S739" i="1"/>
  <c r="S790" i="1"/>
  <c r="S782" i="1"/>
  <c r="S789" i="1"/>
  <c r="S787" i="1"/>
  <c r="S809" i="1"/>
  <c r="S1225" i="1"/>
  <c r="S1534" i="1"/>
  <c r="S1931" i="1"/>
  <c r="S1930" i="1"/>
  <c r="S1936" i="1"/>
  <c r="S1926" i="1"/>
  <c r="S1935" i="1"/>
  <c r="S1933" i="1"/>
  <c r="S1932" i="1"/>
  <c r="S1929" i="1"/>
  <c r="S1927" i="1"/>
  <c r="S1934" i="1"/>
  <c r="S2014" i="1"/>
  <c r="S2021" i="1"/>
  <c r="S2013" i="1"/>
  <c r="S2020" i="1"/>
  <c r="S2012" i="1"/>
  <c r="S2018" i="1"/>
  <c r="S2017" i="1"/>
  <c r="S2015" i="1"/>
  <c r="S2019" i="1"/>
  <c r="S2016" i="1"/>
  <c r="S2010" i="1"/>
  <c r="S7" i="1"/>
  <c r="S15" i="1"/>
  <c r="S20" i="1"/>
  <c r="S28" i="1"/>
  <c r="S33" i="1"/>
  <c r="S46" i="1"/>
  <c r="S59" i="1"/>
  <c r="S83" i="1"/>
  <c r="S131" i="1"/>
  <c r="S188" i="1"/>
  <c r="S254" i="1"/>
  <c r="S262" i="1"/>
  <c r="S276" i="1"/>
  <c r="S281" i="1"/>
  <c r="S273" i="1"/>
  <c r="S280" i="1"/>
  <c r="S311" i="1"/>
  <c r="S328" i="1"/>
  <c r="S320" i="1"/>
  <c r="S325" i="1"/>
  <c r="S329" i="1"/>
  <c r="S354" i="1"/>
  <c r="S346" i="1"/>
  <c r="S351" i="1"/>
  <c r="S353" i="1"/>
  <c r="S361" i="1"/>
  <c r="S387" i="1"/>
  <c r="S394" i="1"/>
  <c r="S411" i="1"/>
  <c r="S410" i="1"/>
  <c r="S416" i="1"/>
  <c r="S408" i="1"/>
  <c r="S415" i="1"/>
  <c r="L430" i="1"/>
  <c r="S451" i="1"/>
  <c r="S476" i="1"/>
  <c r="S468" i="1"/>
  <c r="S475" i="1"/>
  <c r="S467" i="1"/>
  <c r="S473" i="1"/>
  <c r="S508" i="1"/>
  <c r="S559" i="1"/>
  <c r="S551" i="1"/>
  <c r="S558" i="1"/>
  <c r="S556" i="1"/>
  <c r="S562" i="1"/>
  <c r="S570" i="1"/>
  <c r="S607" i="1"/>
  <c r="S625" i="1"/>
  <c r="S688" i="1"/>
  <c r="S720" i="1"/>
  <c r="S712" i="1"/>
  <c r="S719" i="1"/>
  <c r="S711" i="1"/>
  <c r="S717" i="1"/>
  <c r="S709" i="1"/>
  <c r="S729" i="1"/>
  <c r="S747" i="1"/>
  <c r="S783" i="1"/>
  <c r="S810" i="1"/>
  <c r="S842" i="1"/>
  <c r="S834" i="1"/>
  <c r="S841" i="1"/>
  <c r="S833" i="1"/>
  <c r="S839" i="1"/>
  <c r="S831" i="1"/>
  <c r="S894" i="1"/>
  <c r="S919" i="1"/>
  <c r="S928" i="1"/>
  <c r="S997" i="1"/>
  <c r="S1010" i="1"/>
  <c r="S1028" i="1"/>
  <c r="S1051" i="1"/>
  <c r="S1099" i="1"/>
  <c r="S1149" i="1"/>
  <c r="S1154" i="1"/>
  <c r="S1146" i="1"/>
  <c r="S1152" i="1"/>
  <c r="S1151" i="1"/>
  <c r="S1148" i="1"/>
  <c r="S1228" i="1"/>
  <c r="S1288" i="1"/>
  <c r="S1280" i="1"/>
  <c r="S1286" i="1"/>
  <c r="S1278" i="1"/>
  <c r="S1277" i="1"/>
  <c r="S1287" i="1"/>
  <c r="S1284" i="1"/>
  <c r="S1283" i="1"/>
  <c r="S1354" i="1"/>
  <c r="S1473" i="1"/>
  <c r="S1498" i="1"/>
  <c r="S1504" i="1"/>
  <c r="S1496" i="1"/>
  <c r="S1501" i="1"/>
  <c r="S1500" i="1"/>
  <c r="S1497" i="1"/>
  <c r="S1505" i="1"/>
  <c r="S1503" i="1"/>
  <c r="S1499" i="1"/>
  <c r="S1793" i="1"/>
  <c r="S1898" i="1"/>
  <c r="S1928" i="1"/>
  <c r="S2011" i="1"/>
  <c r="S257" i="1"/>
  <c r="S1275" i="1"/>
  <c r="S1267" i="1"/>
  <c r="S1273" i="1"/>
  <c r="S1265" i="1"/>
  <c r="S1270" i="1"/>
  <c r="S1269" i="1"/>
  <c r="S1266" i="1"/>
  <c r="S1276" i="1"/>
  <c r="S1272" i="1"/>
  <c r="S1371" i="1"/>
  <c r="S1363" i="1"/>
  <c r="S1369" i="1"/>
  <c r="S1368" i="1"/>
  <c r="S1367" i="1"/>
  <c r="S1365" i="1"/>
  <c r="S1373" i="1"/>
  <c r="S1372" i="1"/>
  <c r="S1366" i="1"/>
  <c r="S23" i="1"/>
  <c r="S77" i="1"/>
  <c r="S502" i="1"/>
  <c r="S494" i="1"/>
  <c r="S501" i="1"/>
  <c r="S493" i="1"/>
  <c r="S499" i="1"/>
  <c r="S491" i="1"/>
  <c r="L491" i="1" s="1"/>
  <c r="S616" i="1"/>
  <c r="S623" i="1"/>
  <c r="S615" i="1"/>
  <c r="S621" i="1"/>
  <c r="S613" i="1"/>
  <c r="S622" i="1"/>
  <c r="S738" i="1"/>
  <c r="S745" i="1"/>
  <c r="S737" i="1"/>
  <c r="S743" i="1"/>
  <c r="S735" i="1"/>
  <c r="S860" i="1"/>
  <c r="S859" i="1"/>
  <c r="S865" i="1"/>
  <c r="S857" i="1"/>
  <c r="S864" i="1"/>
  <c r="S1887" i="1"/>
  <c r="S1879" i="1"/>
  <c r="S1886" i="1"/>
  <c r="S1878" i="1"/>
  <c r="S1885" i="1"/>
  <c r="S1884" i="1"/>
  <c r="S1882" i="1"/>
  <c r="S1883" i="1"/>
  <c r="S1881" i="1"/>
  <c r="S1889" i="1"/>
  <c r="S1880" i="1"/>
  <c r="S24" i="1"/>
  <c r="S29" i="1"/>
  <c r="S37" i="1"/>
  <c r="S88" i="1"/>
  <c r="S289" i="1"/>
  <c r="S294" i="1"/>
  <c r="S286" i="1"/>
  <c r="S317" i="1"/>
  <c r="S366" i="1"/>
  <c r="S444" i="1"/>
  <c r="S601" i="1"/>
  <c r="S969" i="1"/>
  <c r="S968" i="1"/>
  <c r="S974" i="1"/>
  <c r="S966" i="1"/>
  <c r="S990" i="1"/>
  <c r="S1235" i="1"/>
  <c r="S1537" i="1"/>
  <c r="S1535" i="1"/>
  <c r="S1541" i="1"/>
  <c r="S1531" i="1"/>
  <c r="S1540" i="1"/>
  <c r="S1530" i="1"/>
  <c r="S1538" i="1"/>
  <c r="S1536" i="1"/>
  <c r="S1716" i="1"/>
  <c r="S25" i="1"/>
  <c r="S38" i="1"/>
  <c r="S127" i="1"/>
  <c r="S167" i="1"/>
  <c r="S172" i="1"/>
  <c r="S164" i="1"/>
  <c r="S170" i="1"/>
  <c r="S293" i="1"/>
  <c r="S6" i="1"/>
  <c r="S19" i="1"/>
  <c r="S82" i="1"/>
  <c r="S162" i="1"/>
  <c r="L162" i="1" s="1"/>
  <c r="S173" i="1"/>
  <c r="S187" i="1"/>
  <c r="S197" i="1"/>
  <c r="S310" i="1"/>
  <c r="S380" i="1"/>
  <c r="S372" i="1"/>
  <c r="S377" i="1"/>
  <c r="S369" i="1"/>
  <c r="S378" i="1"/>
  <c r="S393" i="1"/>
  <c r="S448" i="1"/>
  <c r="S505" i="1"/>
  <c r="S606" i="1"/>
  <c r="S624" i="1"/>
  <c r="S668" i="1"/>
  <c r="S660" i="1"/>
  <c r="S667" i="1"/>
  <c r="S665" i="1"/>
  <c r="S671" i="1"/>
  <c r="S687" i="1"/>
  <c r="S728" i="1"/>
  <c r="S746" i="1"/>
  <c r="S793" i="1"/>
  <c r="S858" i="1"/>
  <c r="S943" i="1"/>
  <c r="S950" i="1"/>
  <c r="S942" i="1"/>
  <c r="S948" i="1"/>
  <c r="S940" i="1"/>
  <c r="S949" i="1"/>
  <c r="S965" i="1"/>
  <c r="S994" i="1"/>
  <c r="S1008" i="1"/>
  <c r="S8" i="1"/>
  <c r="S85" i="1"/>
  <c r="S132" i="1"/>
  <c r="S154" i="1"/>
  <c r="S159" i="1"/>
  <c r="S151" i="1"/>
  <c r="S158" i="1"/>
  <c r="S165" i="1"/>
  <c r="S189" i="1"/>
  <c r="S206" i="1"/>
  <c r="S198" i="1"/>
  <c r="S203" i="1"/>
  <c r="S207" i="1"/>
  <c r="S256" i="1"/>
  <c r="S264" i="1"/>
  <c r="S288" i="1"/>
  <c r="S313" i="1"/>
  <c r="S362" i="1"/>
  <c r="S370" i="1"/>
  <c r="S388" i="1"/>
  <c r="S396" i="1"/>
  <c r="S452" i="1"/>
  <c r="S489" i="1"/>
  <c r="S481" i="1"/>
  <c r="S488" i="1"/>
  <c r="S480" i="1"/>
  <c r="S486" i="1"/>
  <c r="S478" i="1"/>
  <c r="S498" i="1"/>
  <c r="S509" i="1"/>
  <c r="S573" i="1"/>
  <c r="S598" i="1"/>
  <c r="S590" i="1"/>
  <c r="S597" i="1"/>
  <c r="S589" i="1"/>
  <c r="S595" i="1"/>
  <c r="S609" i="1"/>
  <c r="S619" i="1"/>
  <c r="S627" i="1"/>
  <c r="S662" i="1"/>
  <c r="S689" i="1"/>
  <c r="S731" i="1"/>
  <c r="S741" i="1"/>
  <c r="S749" i="1"/>
  <c r="S784" i="1"/>
  <c r="S811" i="1"/>
  <c r="S847" i="1"/>
  <c r="S854" i="1"/>
  <c r="S846" i="1"/>
  <c r="S852" i="1"/>
  <c r="S844" i="1"/>
  <c r="S853" i="1"/>
  <c r="S862" i="1"/>
  <c r="S895" i="1"/>
  <c r="S920" i="1"/>
  <c r="S939" i="1"/>
  <c r="S956" i="1"/>
  <c r="S955" i="1"/>
  <c r="S961" i="1"/>
  <c r="S953" i="1"/>
  <c r="S960" i="1"/>
  <c r="S970" i="1"/>
  <c r="S1011" i="1"/>
  <c r="S1054" i="1"/>
  <c r="S1131" i="1"/>
  <c r="S1123" i="1"/>
  <c r="S1128" i="1"/>
  <c r="S1126" i="1"/>
  <c r="S1125" i="1"/>
  <c r="S1122" i="1"/>
  <c r="S1144" i="1"/>
  <c r="S1136" i="1"/>
  <c r="S1141" i="1"/>
  <c r="S1133" i="1"/>
  <c r="S1134" i="1"/>
  <c r="S1143" i="1"/>
  <c r="S1140" i="1"/>
  <c r="S1201" i="1"/>
  <c r="S1193" i="1"/>
  <c r="S1198" i="1"/>
  <c r="S1197" i="1"/>
  <c r="S1196" i="1"/>
  <c r="S1204" i="1"/>
  <c r="S1194" i="1"/>
  <c r="S1595" i="1"/>
  <c r="S1594" i="1"/>
  <c r="S1600" i="1"/>
  <c r="S1592" i="1"/>
  <c r="S1597" i="1"/>
  <c r="S1596" i="1"/>
  <c r="S1591" i="1"/>
  <c r="S1601" i="1"/>
  <c r="S1599" i="1"/>
  <c r="S1593" i="1"/>
  <c r="S1739" i="1"/>
  <c r="S1738" i="1"/>
  <c r="S1740" i="1"/>
  <c r="S1737" i="1"/>
  <c r="S1745" i="1"/>
  <c r="S1735" i="1"/>
  <c r="S1743" i="1"/>
  <c r="S1742" i="1"/>
  <c r="S1736" i="1"/>
  <c r="S1744" i="1"/>
  <c r="S1734" i="1"/>
  <c r="S1937" i="1"/>
  <c r="S68" i="1"/>
  <c r="S76" i="1"/>
  <c r="S107" i="1"/>
  <c r="S120" i="1"/>
  <c r="S177" i="1"/>
  <c r="S185" i="1"/>
  <c r="S229" i="1"/>
  <c r="S299" i="1"/>
  <c r="S307" i="1"/>
  <c r="S338" i="1"/>
  <c r="S421" i="1"/>
  <c r="S429" i="1"/>
  <c r="S434" i="1"/>
  <c r="S460" i="1"/>
  <c r="S530" i="1"/>
  <c r="S538" i="1"/>
  <c r="S543" i="1"/>
  <c r="S582" i="1"/>
  <c r="S639" i="1"/>
  <c r="S647" i="1"/>
  <c r="S652" i="1"/>
  <c r="S678" i="1"/>
  <c r="S761" i="1"/>
  <c r="S769" i="1"/>
  <c r="S774" i="1"/>
  <c r="S800" i="1"/>
  <c r="S870" i="1"/>
  <c r="S878" i="1"/>
  <c r="S883" i="1"/>
  <c r="S979" i="1"/>
  <c r="S1066" i="1"/>
  <c r="S1071" i="1"/>
  <c r="S1063" i="1"/>
  <c r="S1069" i="1"/>
  <c r="S1162" i="1"/>
  <c r="S1167" i="1"/>
  <c r="S1159" i="1"/>
  <c r="S1165" i="1"/>
  <c r="S1249" i="1"/>
  <c r="S1245" i="1"/>
  <c r="S1244" i="1"/>
  <c r="S1251" i="1"/>
  <c r="S1242" i="1"/>
  <c r="S1252" i="1"/>
  <c r="S1402" i="1"/>
  <c r="S1408" i="1"/>
  <c r="S1400" i="1"/>
  <c r="S1403" i="1"/>
  <c r="S1401" i="1"/>
  <c r="S1409" i="1"/>
  <c r="S1398" i="1"/>
  <c r="S1643" i="1"/>
  <c r="S1642" i="1"/>
  <c r="S1640" i="1"/>
  <c r="S1649" i="1"/>
  <c r="S1639" i="1"/>
  <c r="S1647" i="1"/>
  <c r="S1648" i="1"/>
  <c r="S1645" i="1"/>
  <c r="S1918" i="1"/>
  <c r="S1925" i="1"/>
  <c r="S1917" i="1"/>
  <c r="S1920" i="1"/>
  <c r="S1919" i="1"/>
  <c r="S1915" i="1"/>
  <c r="S1922" i="1"/>
  <c r="S1921" i="1"/>
  <c r="S1914" i="1"/>
  <c r="S436" i="1"/>
  <c r="S545" i="1"/>
  <c r="S654" i="1"/>
  <c r="S776" i="1"/>
  <c r="S885" i="1"/>
  <c r="L879" i="1" s="1"/>
  <c r="S1092" i="1"/>
  <c r="S1089" i="1"/>
  <c r="S1094" i="1"/>
  <c r="S1188" i="1"/>
  <c r="S1185" i="1"/>
  <c r="S1190" i="1"/>
  <c r="S1726" i="1"/>
  <c r="S1733" i="1"/>
  <c r="S1725" i="1"/>
  <c r="S1732" i="1"/>
  <c r="S1722" i="1"/>
  <c r="S1731" i="1"/>
  <c r="S1729" i="1"/>
  <c r="S1730" i="1"/>
  <c r="S1728" i="1"/>
  <c r="S1724" i="1"/>
  <c r="S1822" i="1"/>
  <c r="S1829" i="1"/>
  <c r="S1821" i="1"/>
  <c r="S1820" i="1"/>
  <c r="S1819" i="1"/>
  <c r="S1827" i="1"/>
  <c r="S1828" i="1"/>
  <c r="S1826" i="1"/>
  <c r="S1824" i="1"/>
  <c r="S2079" i="1"/>
  <c r="S2071" i="1"/>
  <c r="S2078" i="1"/>
  <c r="S2070" i="1"/>
  <c r="S2077" i="1"/>
  <c r="S2081" i="1"/>
  <c r="S2073" i="1"/>
  <c r="S2076" i="1"/>
  <c r="S2080" i="1"/>
  <c r="S2075" i="1"/>
  <c r="S2072" i="1"/>
  <c r="S102" i="1"/>
  <c r="S115" i="1"/>
  <c r="S224" i="1"/>
  <c r="L223" i="1" s="1"/>
  <c r="S333" i="1"/>
  <c r="L332" i="1" s="1"/>
  <c r="S455" i="1"/>
  <c r="L454" i="1" s="1"/>
  <c r="S577" i="1"/>
  <c r="S673" i="1"/>
  <c r="L672" i="1" s="1"/>
  <c r="S795" i="1"/>
  <c r="S982" i="1"/>
  <c r="S1062" i="1"/>
  <c r="S1085" i="1"/>
  <c r="S1095" i="1"/>
  <c r="S1158" i="1"/>
  <c r="S1181" i="1"/>
  <c r="S1191" i="1"/>
  <c r="S1243" i="1"/>
  <c r="S1293" i="1"/>
  <c r="S1299" i="1"/>
  <c r="S1291" i="1"/>
  <c r="S1296" i="1"/>
  <c r="S1295" i="1"/>
  <c r="S1292" i="1"/>
  <c r="S1332" i="1"/>
  <c r="S1330" i="1"/>
  <c r="S1336" i="1"/>
  <c r="S1326" i="1"/>
  <c r="S1335" i="1"/>
  <c r="S1325" i="1"/>
  <c r="S1333" i="1"/>
  <c r="S1404" i="1"/>
  <c r="S1644" i="1"/>
  <c r="S1723" i="1"/>
  <c r="S1818" i="1"/>
  <c r="S1923" i="1"/>
  <c r="S2027" i="1"/>
  <c r="S2026" i="1"/>
  <c r="S2033" i="1"/>
  <c r="S2025" i="1"/>
  <c r="S2028" i="1"/>
  <c r="S2024" i="1"/>
  <c r="S2022" i="1"/>
  <c r="S2032" i="1"/>
  <c r="S2031" i="1"/>
  <c r="S2029" i="1"/>
  <c r="S2074" i="1"/>
  <c r="S1019" i="1"/>
  <c r="S1115" i="1"/>
  <c r="S1211" i="1"/>
  <c r="S1306" i="1"/>
  <c r="S1312" i="1"/>
  <c r="S1304" i="1"/>
  <c r="S1309" i="1"/>
  <c r="S1384" i="1"/>
  <c r="S1376" i="1"/>
  <c r="S1382" i="1"/>
  <c r="S1374" i="1"/>
  <c r="S1383" i="1"/>
  <c r="S1511" i="1"/>
  <c r="S1517" i="1"/>
  <c r="S1509" i="1"/>
  <c r="S1514" i="1"/>
  <c r="S1874" i="1"/>
  <c r="S1866" i="1"/>
  <c r="S1873" i="1"/>
  <c r="S1868" i="1"/>
  <c r="S1877" i="1"/>
  <c r="S1867" i="1"/>
  <c r="S1875" i="1"/>
  <c r="S1415" i="1"/>
  <c r="S1421" i="1"/>
  <c r="S1413" i="1"/>
  <c r="S1418" i="1"/>
  <c r="S1577" i="1"/>
  <c r="S1569" i="1"/>
  <c r="S1576" i="1"/>
  <c r="S1568" i="1"/>
  <c r="S1574" i="1"/>
  <c r="S1566" i="1"/>
  <c r="S1983" i="1"/>
  <c r="S1975" i="1"/>
  <c r="S1982" i="1"/>
  <c r="S1974" i="1"/>
  <c r="S1981" i="1"/>
  <c r="S1977" i="1"/>
  <c r="S1976" i="1"/>
  <c r="S1985" i="1"/>
  <c r="S1014" i="1"/>
  <c r="S1110" i="1"/>
  <c r="S1206" i="1"/>
  <c r="S1262" i="1"/>
  <c r="S1254" i="1"/>
  <c r="S1260" i="1"/>
  <c r="S1263" i="1"/>
  <c r="S1302" i="1"/>
  <c r="S1377" i="1"/>
  <c r="S1397" i="1"/>
  <c r="S1389" i="1"/>
  <c r="S1395" i="1"/>
  <c r="S1387" i="1"/>
  <c r="S1394" i="1"/>
  <c r="S1419" i="1"/>
  <c r="S1441" i="1"/>
  <c r="S1439" i="1"/>
  <c r="S1443" i="1"/>
  <c r="S1467" i="1"/>
  <c r="S1459" i="1"/>
  <c r="S1465" i="1"/>
  <c r="S1468" i="1"/>
  <c r="S1507" i="1"/>
  <c r="S1582" i="1"/>
  <c r="S1589" i="1"/>
  <c r="S1581" i="1"/>
  <c r="S1587" i="1"/>
  <c r="S1579" i="1"/>
  <c r="S1588" i="1"/>
  <c r="S1871" i="1"/>
  <c r="S1978" i="1"/>
  <c r="S1317" i="1"/>
  <c r="S1343" i="1"/>
  <c r="S1426" i="1"/>
  <c r="S1452" i="1"/>
  <c r="S1522" i="1"/>
  <c r="S1548" i="1"/>
  <c r="S1605" i="1"/>
  <c r="S1625" i="1"/>
  <c r="S1617" i="1"/>
  <c r="S1624" i="1"/>
  <c r="S1616" i="1"/>
  <c r="S1622" i="1"/>
  <c r="S1631" i="1"/>
  <c r="S1695" i="1"/>
  <c r="S1687" i="1"/>
  <c r="S1694" i="1"/>
  <c r="S1686" i="1"/>
  <c r="S1696" i="1"/>
  <c r="S1703" i="1"/>
  <c r="S1775" i="1"/>
  <c r="S1833" i="1"/>
  <c r="S2004" i="1"/>
  <c r="S1337" i="1"/>
  <c r="S1446" i="1"/>
  <c r="S1542" i="1"/>
  <c r="S1614" i="1"/>
  <c r="S1688" i="1"/>
  <c r="S1913" i="1"/>
  <c r="S1905" i="1"/>
  <c r="S1912" i="1"/>
  <c r="S1904" i="1"/>
  <c r="S1910" i="1"/>
  <c r="S1996" i="1"/>
  <c r="S1988" i="1"/>
  <c r="S1995" i="1"/>
  <c r="S1987" i="1"/>
  <c r="S1994" i="1"/>
  <c r="S1986" i="1"/>
  <c r="S1612" i="1"/>
  <c r="S1611" i="1"/>
  <c r="S1608" i="1"/>
  <c r="S1630" i="1"/>
  <c r="S1637" i="1"/>
  <c r="S1629" i="1"/>
  <c r="S1634" i="1"/>
  <c r="S1708" i="1"/>
  <c r="S1700" i="1"/>
  <c r="S1707" i="1"/>
  <c r="S1699" i="1"/>
  <c r="S1706" i="1"/>
  <c r="S1778" i="1"/>
  <c r="S1770" i="1"/>
  <c r="S1777" i="1"/>
  <c r="S1780" i="1"/>
  <c r="S1835" i="1"/>
  <c r="S1834" i="1"/>
  <c r="S1838" i="1"/>
  <c r="S2009" i="1"/>
  <c r="S2001" i="1"/>
  <c r="S2008" i="1"/>
  <c r="S2000" i="1"/>
  <c r="S2007" i="1"/>
  <c r="S1999" i="1"/>
  <c r="S2092" i="1"/>
  <c r="S2084" i="1"/>
  <c r="S2091" i="1"/>
  <c r="S2083" i="1"/>
  <c r="S2090" i="1"/>
  <c r="S2082" i="1"/>
  <c r="S2086" i="1"/>
  <c r="S2105" i="1"/>
  <c r="S2097" i="1"/>
  <c r="S2104" i="1"/>
  <c r="S2096" i="1"/>
  <c r="S2103" i="1"/>
  <c r="S2095" i="1"/>
  <c r="S2099" i="1"/>
  <c r="S2112" i="1"/>
  <c r="S2125" i="1"/>
  <c r="S2138" i="1"/>
  <c r="S2182" i="1"/>
  <c r="S2190" i="1"/>
  <c r="S2195" i="1"/>
  <c r="S2208" i="1"/>
  <c r="S2221" i="1"/>
  <c r="S2209" i="1"/>
  <c r="S2222" i="1"/>
  <c r="S2197" i="1"/>
  <c r="S2210" i="1"/>
  <c r="S2215" i="1"/>
  <c r="S2223" i="1"/>
  <c r="S2185" i="1"/>
  <c r="S2198" i="1"/>
  <c r="S2203" i="1"/>
  <c r="S2211" i="1"/>
  <c r="S2216" i="1"/>
  <c r="S2224" i="1"/>
  <c r="S1968" i="1"/>
  <c r="S2064" i="1"/>
  <c r="S2108" i="1"/>
  <c r="S2116" i="1"/>
  <c r="S2121" i="1"/>
  <c r="S2129" i="1"/>
  <c r="S2134" i="1"/>
  <c r="S2142" i="1"/>
  <c r="S2173" i="1"/>
  <c r="S2186" i="1"/>
  <c r="S2191" i="1"/>
  <c r="S2199" i="1"/>
  <c r="S2204" i="1"/>
  <c r="S2212" i="1"/>
  <c r="S2217" i="1"/>
  <c r="S2225" i="1"/>
  <c r="S1655" i="1"/>
  <c r="S1668" i="1"/>
  <c r="S1751" i="1"/>
  <c r="S1764" i="1"/>
  <c r="S1847" i="1"/>
  <c r="S1860" i="1"/>
  <c r="S1943" i="1"/>
  <c r="S1956" i="1"/>
  <c r="S1969" i="1"/>
  <c r="S2039" i="1"/>
  <c r="S2052" i="1"/>
  <c r="S2065" i="1"/>
  <c r="S2109" i="1"/>
  <c r="S2117" i="1"/>
  <c r="S2122" i="1"/>
  <c r="S2130" i="1"/>
  <c r="S2135" i="1"/>
  <c r="S2148" i="1"/>
  <c r="S2161" i="1"/>
  <c r="S2174" i="1"/>
  <c r="S2179" i="1"/>
  <c r="S2187" i="1"/>
  <c r="S2192" i="1"/>
  <c r="S2200" i="1"/>
  <c r="S2205" i="1"/>
  <c r="S2213" i="1"/>
  <c r="S2218" i="1"/>
  <c r="S2226" i="1"/>
  <c r="S1962" i="1"/>
  <c r="S2058" i="1"/>
  <c r="S2136" i="1"/>
  <c r="S2149" i="1"/>
  <c r="S2162" i="1"/>
  <c r="S2167" i="1"/>
  <c r="S2175" i="1"/>
  <c r="S2180" i="1"/>
  <c r="S2188" i="1"/>
  <c r="S2193" i="1"/>
  <c r="S2201" i="1"/>
  <c r="S2206" i="1"/>
  <c r="S2214" i="1"/>
  <c r="S2219" i="1"/>
  <c r="S2155" i="1"/>
  <c r="S2168" i="1"/>
  <c r="S2181" i="1"/>
  <c r="S2194" i="1"/>
  <c r="L903" i="1" l="1"/>
  <c r="L600" i="1"/>
  <c r="L1494" i="1"/>
  <c r="L1362" i="1"/>
  <c r="L1746" i="1"/>
  <c r="L2046" i="1"/>
  <c r="L2143" i="1"/>
  <c r="L1049" i="1"/>
  <c r="L53" i="1"/>
  <c r="L235" i="1"/>
  <c r="L1025" i="1"/>
  <c r="L503" i="1"/>
  <c r="L490" i="1" s="1"/>
  <c r="L1806" i="1"/>
  <c r="L272" i="1"/>
  <c r="L344" i="1"/>
  <c r="L406" i="1"/>
  <c r="L466" i="1"/>
  <c r="L1145" i="1"/>
  <c r="L2191" i="1"/>
  <c r="L1650" i="1"/>
  <c r="L1854" i="1"/>
  <c r="L2034" i="1"/>
  <c r="L746" i="1"/>
  <c r="L588" i="1"/>
  <c r="L1121" i="1"/>
  <c r="L1133" i="1"/>
  <c r="L65" i="1"/>
  <c r="L527" i="1"/>
  <c r="L539" i="1"/>
  <c r="L636" i="1"/>
  <c r="L758" i="1"/>
  <c r="L867" i="1"/>
  <c r="L976" i="1"/>
  <c r="L1398" i="1"/>
  <c r="L1638" i="1"/>
  <c r="L1914" i="1"/>
  <c r="L114" i="1"/>
  <c r="L1157" i="1"/>
  <c r="L1325" i="1"/>
  <c r="L1410" i="1"/>
  <c r="L1013" i="1"/>
  <c r="L1109" i="1"/>
  <c r="L1205" i="1"/>
  <c r="L1253" i="1"/>
  <c r="L1386" i="1"/>
  <c r="L1434" i="1"/>
  <c r="L1458" i="1"/>
  <c r="L1578" i="1"/>
  <c r="L1422" i="1"/>
  <c r="L1518" i="1"/>
  <c r="L1830" i="1"/>
  <c r="L1337" i="1"/>
  <c r="L1902" i="1"/>
  <c r="L1626" i="1"/>
  <c r="L1770" i="1"/>
  <c r="L1998" i="1"/>
  <c r="L2094" i="1"/>
  <c r="L2106" i="1"/>
  <c r="L1662" i="1"/>
  <c r="L1950" i="1"/>
  <c r="L2131" i="1"/>
  <c r="L2155" i="1"/>
  <c r="L1241" i="1"/>
  <c r="L198" i="1"/>
  <c r="L624" i="1"/>
  <c r="L1482" i="1"/>
  <c r="L1674" i="1"/>
  <c r="L442" i="1"/>
  <c r="L782" i="1"/>
  <c r="L1097" i="1"/>
  <c r="L964" i="1"/>
  <c r="L915" i="1"/>
  <c r="L211" i="1"/>
  <c r="L1782" i="1"/>
  <c r="L564" i="1"/>
  <c r="L1794" i="1"/>
  <c r="L1698" i="1"/>
  <c r="L1614" i="1"/>
  <c r="L2022" i="1"/>
  <c r="L1818" i="1"/>
  <c r="L1061" i="1"/>
  <c r="L1193" i="1"/>
  <c r="L260" i="1"/>
  <c r="L988" i="1"/>
  <c r="L284" i="1"/>
  <c r="L41" i="1"/>
  <c r="L612" i="1"/>
  <c r="L1542" i="1"/>
  <c r="L1374" i="1"/>
  <c r="L101" i="1"/>
  <c r="L2070" i="1"/>
  <c r="L29" i="1"/>
  <c r="L551" i="1"/>
  <c r="L320" i="1"/>
  <c r="L1710" i="1"/>
  <c r="L722" i="1"/>
  <c r="L927" i="1"/>
  <c r="L806" i="1"/>
  <c r="L1217" i="1"/>
  <c r="L1926" i="1"/>
  <c r="L1289" i="1"/>
  <c r="L1277" i="1"/>
  <c r="L138" i="1"/>
  <c r="L939" i="1"/>
  <c r="L17" i="1"/>
  <c r="L248" i="1"/>
  <c r="L2058" i="1"/>
  <c r="L1446" i="1"/>
  <c r="L831" i="1"/>
  <c r="L1890" i="1"/>
  <c r="L1470" i="1"/>
  <c r="L186" i="1"/>
  <c r="L1001" i="1"/>
  <c r="L1962" i="1"/>
  <c r="L2203" i="1"/>
  <c r="L515" i="1"/>
  <c r="L734" i="1"/>
  <c r="L2167" i="1"/>
  <c r="L418" i="1"/>
  <c r="L5" i="1"/>
  <c r="L855" i="1"/>
  <c r="L2215" i="1"/>
  <c r="L1974" i="1"/>
  <c r="L1085" i="1"/>
  <c r="L1686" i="1"/>
  <c r="L1301" i="1"/>
  <c r="L1866" i="1"/>
  <c r="L794" i="1"/>
  <c r="L393" i="1"/>
  <c r="L1878" i="1"/>
  <c r="L1229" i="1"/>
  <c r="L1349" i="1"/>
  <c r="L684" i="1"/>
  <c r="L126" i="1"/>
  <c r="L356" i="1"/>
  <c r="L2179" i="1"/>
  <c r="L2119" i="1"/>
  <c r="L1986" i="1"/>
  <c r="L1506" i="1"/>
  <c r="L1566" i="1"/>
  <c r="L1734" i="1"/>
  <c r="L1590" i="1"/>
  <c r="L951" i="1"/>
  <c r="L478" i="1"/>
  <c r="L150" i="1"/>
  <c r="L818" i="1"/>
  <c r="L2082" i="1"/>
  <c r="L1181" i="1"/>
  <c r="L576" i="1"/>
  <c r="L1722" i="1"/>
  <c r="L174" i="1"/>
  <c r="L843" i="1"/>
  <c r="L660" i="1"/>
  <c r="L369" i="1"/>
  <c r="L1530" i="1"/>
  <c r="L77" i="1"/>
  <c r="L1265" i="1"/>
  <c r="L709" i="1"/>
  <c r="L708" i="1" s="1"/>
  <c r="L2010" i="1"/>
  <c r="L381" i="1"/>
  <c r="L1554" i="1"/>
  <c r="L1037" i="1"/>
  <c r="L696" i="1"/>
  <c r="L89" i="1"/>
  <c r="L891" i="1"/>
  <c r="L308" i="1"/>
  <c r="L210" i="1" l="1"/>
  <c r="L563" i="1"/>
  <c r="L1361" i="1"/>
  <c r="L113" i="1"/>
  <c r="L405" i="1"/>
  <c r="L368" i="1"/>
  <c r="L247" i="1"/>
  <c r="L1000" i="1"/>
  <c r="L721" i="1"/>
  <c r="L963" i="1"/>
  <c r="L4" i="1"/>
  <c r="L830" i="1"/>
  <c r="L2118" i="1"/>
  <c r="S2227" i="1" l="1"/>
  <c r="S2228" i="1" s="1"/>
</calcChain>
</file>

<file path=xl/sharedStrings.xml><?xml version="1.0" encoding="utf-8"?>
<sst xmlns="http://schemas.openxmlformats.org/spreadsheetml/2006/main" count="6859" uniqueCount="607">
  <si>
    <t>Nivel</t>
  </si>
  <si>
    <t>N° Macrosserviço / Serviço</t>
  </si>
  <si>
    <t>Fonte</t>
  </si>
  <si>
    <t>Código</t>
  </si>
  <si>
    <t>Descrição Macrosserviço / Serviço</t>
  </si>
  <si>
    <t>Qtd. (valor calculado)</t>
  </si>
  <si>
    <t>Und.</t>
  </si>
  <si>
    <t>Custo Unitário Referência</t>
  </si>
  <si>
    <t>Custo Unitário</t>
  </si>
  <si>
    <t>BDI</t>
  </si>
  <si>
    <t>Preço Unitário (valor calculado)</t>
  </si>
  <si>
    <t>Preço Total (valor calculado)</t>
  </si>
  <si>
    <t>Observação</t>
  </si>
  <si>
    <t>N° Evento</t>
  </si>
  <si>
    <t>Evento</t>
  </si>
  <si>
    <t>N° Frente de Obra</t>
  </si>
  <si>
    <t>Frente de Obra</t>
  </si>
  <si>
    <t>Qtd.</t>
  </si>
  <si>
    <t>Valor</t>
  </si>
  <si>
    <t>Macrosserviço</t>
  </si>
  <si>
    <t>1</t>
  </si>
  <si>
    <t/>
  </si>
  <si>
    <t>SERVIÇOS PRELIMINARES</t>
  </si>
  <si>
    <t>Serviço</t>
  </si>
  <si>
    <t>1.1</t>
  </si>
  <si>
    <t>SINAPI</t>
  </si>
  <si>
    <t>103689</t>
  </si>
  <si>
    <t>FORNECIMENTO E INSTALAÇÃO DE PLACA DE OBRA COM CHAPA GALVANIZADA E ESTRUTURA DE MADEIRA. AF_03/2022_PS</t>
  </si>
  <si>
    <t>M2</t>
  </si>
  <si>
    <t>CASA 01</t>
  </si>
  <si>
    <t>2</t>
  </si>
  <si>
    <t>SAPATAS</t>
  </si>
  <si>
    <t>2.1</t>
  </si>
  <si>
    <t>96521</t>
  </si>
  <si>
    <t>ESCAVAÇÃO MECANIZADA PARA BLOCO DE COROAMENTO OU SAPATA COM RETROESCAVADEIRA (INCLUINDO ESCAVAÇÃO PARA COLOCAÇÃO DE FÔRMAS). AF_01/2024</t>
  </si>
  <si>
    <t>M3</t>
  </si>
  <si>
    <t>SAPATA</t>
  </si>
  <si>
    <t>CASA 02</t>
  </si>
  <si>
    <t>3</t>
  </si>
  <si>
    <t>CASA 03</t>
  </si>
  <si>
    <t>4</t>
  </si>
  <si>
    <t>CASA 04</t>
  </si>
  <si>
    <t>5</t>
  </si>
  <si>
    <t>CASA 05</t>
  </si>
  <si>
    <t>6</t>
  </si>
  <si>
    <t>CASA 06</t>
  </si>
  <si>
    <t>7</t>
  </si>
  <si>
    <t>CASA 07</t>
  </si>
  <si>
    <t>8</t>
  </si>
  <si>
    <t>CASA 08</t>
  </si>
  <si>
    <t>9</t>
  </si>
  <si>
    <t>CASA 09</t>
  </si>
  <si>
    <t>10</t>
  </si>
  <si>
    <t>CASA 10</t>
  </si>
  <si>
    <t>11</t>
  </si>
  <si>
    <t>CASA 11</t>
  </si>
  <si>
    <t>12</t>
  </si>
  <si>
    <t>CASA 12</t>
  </si>
  <si>
    <t>2.2</t>
  </si>
  <si>
    <t>101616</t>
  </si>
  <si>
    <t>PREPARO DE FUNDO DE VALA COM LARGURA MENOR QUE 1,5 M (ACERTO DO SOLO NATURAL). AF_08/2020</t>
  </si>
  <si>
    <t>2.3</t>
  </si>
  <si>
    <t>96619</t>
  </si>
  <si>
    <t>LASTRO DE CONCRETO MAGRO, APLICADO EM BLOCOS DE COROAMENTO OU SAPATAS, ESPESSURA DE 5 CM. AF_01/2024</t>
  </si>
  <si>
    <t>2.4</t>
  </si>
  <si>
    <t>96541</t>
  </si>
  <si>
    <t>FABRICAÇÃO, MONTAGEM E DESMONTAGEM DE FÔRMA PARA SAPATA, EM CHAPA DE MADEIRA COMPENSADA RESINADA, E=17 MM, 4 UTILIZAÇÕES. AF_01/2024</t>
  </si>
  <si>
    <t>2.5</t>
  </si>
  <si>
    <t>104919</t>
  </si>
  <si>
    <t>ARMAÇÃO DE SAPATA ISOLADA, VIGA BALDRAME E SAPATA CORRIDA UTILIZANDO AÇO CA-50 DE 10 MM - MONTAGEM. AF_01/2024</t>
  </si>
  <si>
    <t>KG</t>
  </si>
  <si>
    <t>2.6</t>
  </si>
  <si>
    <t>104917</t>
  </si>
  <si>
    <t>ARMAÇÃO DE SAPATA ISOLADA, VIGA BALDRAME E SAPATA CORRIDA UTILIZANDO AÇO CA-50 DE 6,3 MM - MONTAGEM. AF_01/2024</t>
  </si>
  <si>
    <t>2.7</t>
  </si>
  <si>
    <t>104916</t>
  </si>
  <si>
    <t>ARMAÇÃO DE SAPATA ISOLADA, VIGA BALDRAME E SAPATA CORRIDA UTILIZANDO AÇO CA-60 DE 5 MM - MONTAGEM. AF_01/2024</t>
  </si>
  <si>
    <t>2.8</t>
  </si>
  <si>
    <t>96556</t>
  </si>
  <si>
    <t>CONCRETAGEM DE SAPATA, FCK 30 MPA, COM USO DE JERICA - LANÇAMENTO, ADENSAMENTO E ACABAMENTO. AF_01/2024</t>
  </si>
  <si>
    <t>2.9</t>
  </si>
  <si>
    <t>93382</t>
  </si>
  <si>
    <t>REATERRO MANUAL DE VALAS, COM COMPACTADOR DE SOLOS DE PERCUSSÃO. AF_08/2023</t>
  </si>
  <si>
    <t>BALDRAMES</t>
  </si>
  <si>
    <t>3.1</t>
  </si>
  <si>
    <t>96527</t>
  </si>
  <si>
    <t>ESCAVAÇÃO MANUAL PARA VIGA BALDRAME OU SAPATA CORRIDA (INCLUINDO ESCAVAÇÃO PARA COLOCAÇÃO DE FÔRMAS). AF_01/2024</t>
  </si>
  <si>
    <t>BALDRAME</t>
  </si>
  <si>
    <t>3.2</t>
  </si>
  <si>
    <t>3.3</t>
  </si>
  <si>
    <t>96536</t>
  </si>
  <si>
    <t>FABRICAÇÃO, MONTAGEM E DESMONTAGEM DE FÔRMA PARA VIGA BALDRAME, EM MADEIRA SERRADA, E=25 MM, 4 UTILIZAÇÕES. AF_01/2024</t>
  </si>
  <si>
    <t>3.4</t>
  </si>
  <si>
    <t>104918</t>
  </si>
  <si>
    <t>ARMAÇÃO DE SAPATA ISOLADA, VIGA BALDRAME E SAPATA CORRIDA UTILIZANDO AÇO CA-50 DE 8 MM - MONTAGEM. AF_01/2024</t>
  </si>
  <si>
    <t>3.5</t>
  </si>
  <si>
    <t>3.6</t>
  </si>
  <si>
    <t>3.7</t>
  </si>
  <si>
    <t>96555</t>
  </si>
  <si>
    <t>CONCRETAGEM DE BLOCO DE COROAMENTO OU VIGA BALDRAME, FCK 30 MPA, COM USO DE JERICA - LANÇAMENTO, ADENSAMENTO E ACABAMENTO. AF_01/2024</t>
  </si>
  <si>
    <t>3.8</t>
  </si>
  <si>
    <t>IMPERMEABILIZAÇÃO</t>
  </si>
  <si>
    <t>4.1</t>
  </si>
  <si>
    <t>87878</t>
  </si>
  <si>
    <t>CHAPISCO APLICADO EM ALVENARIAS E ESTRUTURAS DE CONCRETO INTERNAS, COM COLHER DE PEDREIRO. ARGAMASSA TRAÇO 1:3 COM PREPARO MANUAL. AF_10/2022</t>
  </si>
  <si>
    <t>4.2</t>
  </si>
  <si>
    <t>98562</t>
  </si>
  <si>
    <t>IMPERMEABILIZAÇÃO DE SUPERFÍCIE COM ARGAMASSA DE CIMENTO E AREIA, COM ADITIVO IMPERMEABILIZANTE, E = 1,5CM. AF_09/2023</t>
  </si>
  <si>
    <t>4.3</t>
  </si>
  <si>
    <t>98557</t>
  </si>
  <si>
    <t>IMPERMEABILIZAÇÃO DE SUPERFÍCIE COM EMULSÃO ASFÁLTICA, 2 DEMÃOS. AF_09/2023</t>
  </si>
  <si>
    <t>PILARES, VIGAS E LAJES</t>
  </si>
  <si>
    <t>5.1</t>
  </si>
  <si>
    <t>92427</t>
  </si>
  <si>
    <t>MONTAGEM E DESMONTAGEM DE FÔRMA DE PILARES RETANGULARES E ESTRUTURAS SIMILARES, PÉ-DIREITO SIMPLES, EM CHAPA DE MADEIRA COMPENSADA RESINADA, 8 UTILIZAÇÕES. AF_09/2020</t>
  </si>
  <si>
    <t>PILARES, VIGAS E LAJE</t>
  </si>
  <si>
    <t>5.2</t>
  </si>
  <si>
    <t>92463</t>
  </si>
  <si>
    <t>MONTAGEM E DESMONTAGEM DE FÔRMA DE VIGA, ESCORAMENTO COM GARFO DE MADEIRA, PÉ-DIREITO SIMPLES, EM CHAPA DE MADEIRA RESINADA, 8 UTILIZAÇÕES. AF_09/2020</t>
  </si>
  <si>
    <t>5.3</t>
  </si>
  <si>
    <t>5.4</t>
  </si>
  <si>
    <t>92759</t>
  </si>
  <si>
    <t>ARMAÇÃO DE PILAR OU VIGA DE ESTRUTURA CONVENCIONAL DE CONCRETO ARMADO UTILIZANDO AÇO CA-60 DE 5,0 MM - MONTAGEM. AF_06/2022</t>
  </si>
  <si>
    <t>5.5</t>
  </si>
  <si>
    <t>92760</t>
  </si>
  <si>
    <t>ARMAÇÃO DE PILAR OU VIGA DE ESTRUTURA CONVENCIONAL DE CONCRETO ARMADO UTILIZANDO AÇO CA-50 DE 6,3 MM - MONTAGEM. AF_06/2022</t>
  </si>
  <si>
    <t>5.6</t>
  </si>
  <si>
    <t>92761</t>
  </si>
  <si>
    <t>ARMAÇÃO DE PILAR OU VIGA DE ESTRUTURA CONVENCIONAL DE CONCRETO ARMADO UTILIZANDO AÇO CA-50 DE 8,0 MM - MONTAGEM. AF_06/2022</t>
  </si>
  <si>
    <t>5.7</t>
  </si>
  <si>
    <t>92762</t>
  </si>
  <si>
    <t>ARMAÇÃO DE PILAR OU VIGA DE ESTRUTURA CONVENCIONAL DE CONCRETO ARMADO UTILIZANDO AÇO CA-50 DE 10,0 MM - MONTAGEM. AF_06/2022</t>
  </si>
  <si>
    <t>5.8</t>
  </si>
  <si>
    <t>101963</t>
  </si>
  <si>
    <t>LAJE PRÉ-MOLDADA UNIDIRECIONAL, BIAPOIADA, PARA PISO, ENCHIMENTO EM CERÂMICA, VIGOTA CONVENCIONAL, ALTURA TOTAL DA LAJE (ENCHIMENTO+CAPA) = (8+4). AF_11/2020</t>
  </si>
  <si>
    <t>5.9</t>
  </si>
  <si>
    <t>103669</t>
  </si>
  <si>
    <t>CONCRETAGEM DE PILARES, FCK = 25 MPA, COM USO DE BALDES - LANÇAMENTO, ADENSAMENTO E ACABAMENTO. AF_02/2022</t>
  </si>
  <si>
    <t>5.10</t>
  </si>
  <si>
    <t>103682</t>
  </si>
  <si>
    <t>CONCRETAGEM DE VIGAS E LAJES, FCK=25 MPA, PARA QUALQUER TIPO DE LAJE COM BALDES EM EDIFICAÇÃO TÉRREA - LANÇAMENTO, ADENSAMENTO E ACABAMENTO. AF_02/2022</t>
  </si>
  <si>
    <t>ALVENARIA</t>
  </si>
  <si>
    <t>6.1</t>
  </si>
  <si>
    <t>103328</t>
  </si>
  <si>
    <t>ALVENARIA DE VEDAÇÃO DE BLOCOS CERÂMICOS FURADOS NA HORIZONTAL DE 9X19X19 CM (ESPESSURA 9 CM) E ARGAMASSA DE ASSENTAMENTO COM PREPARO EM BETONEIRA. AF_12/2021</t>
  </si>
  <si>
    <t>6.2</t>
  </si>
  <si>
    <t>105022</t>
  </si>
  <si>
    <t>VERGA PRÉ-MOLDADA COM ATÉ 1,5 M DE VÃO, ESPESSURA DE *10* CM. AF_03/2024</t>
  </si>
  <si>
    <t>M</t>
  </si>
  <si>
    <t>6.3</t>
  </si>
  <si>
    <t>105028</t>
  </si>
  <si>
    <t>CONTRAVERGA PRÉ-MOLDADA, ESPESSURA DE *10* CM. AF_03/2024</t>
  </si>
  <si>
    <t>ESQUADRIAS</t>
  </si>
  <si>
    <t>7.1</t>
  </si>
  <si>
    <t>91338</t>
  </si>
  <si>
    <t>PORTA DE ALUMÍNIO DE ABRIR COM LAMBRI, COM GUARNIÇÃO, FIXAÇÃO COM PARAFUSOS - FORNECIMENTO E INSTALAÇÃO. AF_12/2019</t>
  </si>
  <si>
    <t>7.2</t>
  </si>
  <si>
    <t>94570</t>
  </si>
  <si>
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</si>
  <si>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>7.3</t>
  </si>
  <si>
    <t>94572</t>
  </si>
  <si>
    <t>JANELA DE ALUMÍNIO DE CORRER COM 3 FOLHAS (2 VENEZIANAS E 1 FOLHA PARA VIDRO,VIDRO INCLUSO), BATENTE/ REQUADRO 6 A 14 CM, SEM ACABAMENTO, FIXAÇÃO COM PARAFUSO, SEM GUARNIÇÃO/ ALIZAR, DIMENSÕES 100X120 CM, VEDAÇÃO COM SILICONE, EXCLUSIVE CONTRAMARCO - FORNECIMENTO E INSTALAÇÃO. AF_11/2024</t>
  </si>
  <si>
    <t>7.4</t>
  </si>
  <si>
    <t>94569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</si>
  <si>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</si>
  <si>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7.5</t>
  </si>
  <si>
    <t>94589</t>
  </si>
  <si>
    <t>CONTRAMARCO DE ALUMÍNIO, FIXAÇÃO COM ARGAMASSA - FORNECIMENTO E INSTALAÇÃO. AF_11/2024</t>
  </si>
  <si>
    <t>7.6</t>
  </si>
  <si>
    <t>105812</t>
  </si>
  <si>
    <t>GUARNIÇÃO DE ALUMÍNIO. AF_11/2024</t>
  </si>
  <si>
    <t>7.7</t>
  </si>
  <si>
    <t>91314</t>
  </si>
  <si>
    <t>KIT DE PORTA DE MADEIRA PARA PINTURA, SEMI-OCA (LEVE OU MÉDIA), PADRÃO POPULAR, 80X210CM, ESPESSURA DE 3,5CM, ITENS INCLUSOS: DOBRADIÇAS, MONTAGEM E INSTALAÇÃO DO BATENTE, FECHADURA COM EXECUÇÃO DO FURO - FORNECIMENTO E INSTALAÇÃO. AF_12/2019</t>
  </si>
  <si>
    <t>UN</t>
  </si>
  <si>
    <t>TELHADO</t>
  </si>
  <si>
    <t>8.1</t>
  </si>
  <si>
    <t>92541</t>
  </si>
  <si>
    <t>TRAMA DE MADEIRA COMPOSTA POR RIPAS, CAIBROS E TERÇAS PARA TELHADOS DE ATÉ 2 ÁGUAS PARA TELHA CERÂMICA CAPA-CANAL, INCLUSO TRANSPORTE VERTICAL. AF_07/2019</t>
  </si>
  <si>
    <t>8.2</t>
  </si>
  <si>
    <t>94447</t>
  </si>
  <si>
    <t>TELHAMENTO COM TELHA CERÂMICA CAPA-CANAL, TIPO PAULISTA, COM ATÉ 2 ÁGUAS, INCLUSO TRANSPORTE VERTICAL. AF_07/2019</t>
  </si>
  <si>
    <t>8.3</t>
  </si>
  <si>
    <t>102233</t>
  </si>
  <si>
    <t>PINTURA IMUNIZANTE PARA MADEIRA, 1 DEMÃO. AF_01/2021</t>
  </si>
  <si>
    <t>8.4</t>
  </si>
  <si>
    <t>94232</t>
  </si>
  <si>
    <t>AMARRAÇÃO DE TELHAS CERÂMICAS OU DE CONCRETO. AF_07/2019</t>
  </si>
  <si>
    <t>8.5</t>
  </si>
  <si>
    <t>94221</t>
  </si>
  <si>
    <t>CUMEEIRA PARA TELHA CERÂMICA EMBOÇADA COM ARGAMASSA TRAÇO 1:2:9 (CIMENTO, CAL E AREIA) PARA TELHADOS COM ATÉ 2 ÁGUAS, INCLUSO TRANSPORTE VERTICAL. AF_07/2019</t>
  </si>
  <si>
    <t>8.6</t>
  </si>
  <si>
    <t>92548</t>
  </si>
  <si>
    <t>FABRICAÇÃO E INSTALAÇÃO DE TESOURA INTEIRA EM MADEIRA NÃO APARELHADA, VÃO DE 6 M, PARA TELHA CERÂMICA OU DE CONCRETO, INCLUSO IÇAMENTO. AF_07/2019</t>
  </si>
  <si>
    <t>REVESTIMENTOS</t>
  </si>
  <si>
    <t>9.1</t>
  </si>
  <si>
    <t>87879</t>
  </si>
  <si>
    <t>CHAPISCO APLICADO EM ALVENARIAS E ESTRUTURAS DE CONCRETO INTERNAS, COM COLHER DE PEDREIRO. ARGAMASSA TRAÇO 1:3 COM PREPARO EM BETONEIRA 400L. AF_10/2022</t>
  </si>
  <si>
    <t>REVESTIMENTO INTERNO</t>
  </si>
  <si>
    <t>9.2</t>
  </si>
  <si>
    <t>87882</t>
  </si>
  <si>
    <t>CHAPISCO APLICADO NO TETO OU EM ALVENARIA E ESTRUTURA, COM ROLO PARA TEXTURA ACRÍLICA. ARGAMASSA TRAÇO 1:4 E EMULSÃO POLIMÉRICA (ADESIVO) COM PREPARO EM BETONEIRA 400L. AF_10/2022</t>
  </si>
  <si>
    <t>9.3</t>
  </si>
  <si>
    <t>87545</t>
  </si>
  <si>
    <t>EMBOÇO, EM ARGAMASSA TRAÇO 1:2:8, PREPARO MECÂNICO, APLICADO MANUALMENTE EM PAREDES INTERNAS, PARA AMBIENTES COM ÁREA MENOR QUE 5M², E = 10MM, COM TALISCAS. AF_03/2024</t>
  </si>
  <si>
    <t>9.4</t>
  </si>
  <si>
    <t>87547</t>
  </si>
  <si>
    <t>MASSA ÚNICA, EM ARGAMASSA TRAÇO 1:2:8, PREPARO MECÂNICO, APLICADA MANUALMENTE EM PAREDES INTERNAS DE AMBIENTES COM ÁREA ENTRE 5M² E 10M², E = 10MM, COM TALISCAS. AF_03/2024</t>
  </si>
  <si>
    <t>9.5</t>
  </si>
  <si>
    <t>104958</t>
  </si>
  <si>
    <t>MASSA ÚNICA, EM ARGAMASSA TRAÇO 1:2:8 PREPARO MECÂNICO, APLICADA MANUALMENTE EM PAREDES INTERNAS DE AMBIENTES COM ÁREA MAIOR QUE 10M², E = 10MM, COM TALISCAS. AF_03/2024</t>
  </si>
  <si>
    <t>9.6</t>
  </si>
  <si>
    <t>90408</t>
  </si>
  <si>
    <t>MASSA ÚNICA, EM ARGAMASSA TRAÇO 1:2:8, PREPARO MECÂNICO, APLICADA MANUALMENTE EM TETO, E = 10MM, COM TALISCAS. AF_03/2024</t>
  </si>
  <si>
    <t>9.7</t>
  </si>
  <si>
    <t>87267</t>
  </si>
  <si>
    <t>REVESTIMENTO CERÂMICO PARA PAREDES INTERNAS COM PLACAS TIPO ESMALTADA DE DIMENSÕES 20X20 CM APLICADAS A MEIA ALTURA DAS PAREDES. AF_02/2023_PE</t>
  </si>
  <si>
    <t>9.8</t>
  </si>
  <si>
    <t>87265</t>
  </si>
  <si>
    <t>REVESTIMENTO CERÂMICO PARA PAREDES INTERNAS COM PLACAS TIPO ESMALTADA DE DIMENSÕES 20X20 CM APLICADAS NA ALTURA INTEIRA DAS PAREDES. AF_02/2023_PE</t>
  </si>
  <si>
    <t>9.9</t>
  </si>
  <si>
    <t>87905</t>
  </si>
  <si>
    <t>CHAPISCO APLICADO EM ALVENARIA (COM PRESENÇA DE VÃOS) E ESTRUTURAS DE CONCRETO DE FACHADA, COM COLHER DE PEDREIRO. ARGAMASSA TRAÇO 1:3 COM PREPARO EM BETONEIRA 400L. AF_10/2022</t>
  </si>
  <si>
    <t>REVESTIMENTO EXTERNO</t>
  </si>
  <si>
    <t>9.10</t>
  </si>
  <si>
    <t>87894</t>
  </si>
  <si>
    <t>CHAPISCO APLICADO EM ALVENARIA (SEM PRESENÇA DE VÃOS) E ESTRUTURAS DE CONCRETO DE FACHADA, COM COLHER DE PEDREIRO. ARGAMASSA TRAÇO 1:3 COM PREPARO EM BETONEIRA 400L. AF_10/2022</t>
  </si>
  <si>
    <t>9.11</t>
  </si>
  <si>
    <t>87792</t>
  </si>
  <si>
    <t>EMBOÇO OU MASSA ÚNICA EM ARGAMASSA TRAÇO 1:2:8, PREPARO MECÂNICO COM BETONEIRA 400 L, APLICADA MANUALMENTE EM PANOS CEGOS DE FACHADA (SEM PRESENÇA DE VÃOS), ESPESSURA DE 25 MM. AF_08/2022</t>
  </si>
  <si>
    <t>9.12</t>
  </si>
  <si>
    <t>87775</t>
  </si>
  <si>
    <t>EMBOÇO OU MASSA ÚNICA EM ARGAMASSA TRAÇO 1:2:8, PREPARO MECÂNICO COM BETONEIRA 400 L, APLICADA MANUALMENTE EM PANOS DE FACHADA COM PRESENÇA DE VÃOS, ESPESSURA DE 25 MM. AF_08/2022</t>
  </si>
  <si>
    <t>FORRO</t>
  </si>
  <si>
    <t>10.1</t>
  </si>
  <si>
    <t>96111</t>
  </si>
  <si>
    <t>FORRO EM RÉGUAS DE PVC, FRISADO, PARA AMBIENTES RESIDENCIAIS, INCLUSIVE ESTRUTURA UNIDIRECIONAL DE FIXAÇÃO. AF_08/2023_PS</t>
  </si>
  <si>
    <t>FORROS</t>
  </si>
  <si>
    <t>PINTURA</t>
  </si>
  <si>
    <t>11.1</t>
  </si>
  <si>
    <t>88485</t>
  </si>
  <si>
    <t>FUNDO SELADOR ACRÍLICO, APLICAÇÃO MANUAL EM PAREDE, UMA DEMÃO. AF_04/2023</t>
  </si>
  <si>
    <t>11.2</t>
  </si>
  <si>
    <t>88484</t>
  </si>
  <si>
    <t>FUNDO SELADOR ACRÍLICO, APLICAÇÃO MANUAL EM TETO, UMA DEMÃO. AF_04/2023</t>
  </si>
  <si>
    <t>11.3</t>
  </si>
  <si>
    <t>104640</t>
  </si>
  <si>
    <t>PINTURA LÁTEX ACRÍLICA STANDARD, APLICAÇÃO MANUAL EM TETO, DUAS DEMÃOS. AF_04/2023</t>
  </si>
  <si>
    <t>11.4</t>
  </si>
  <si>
    <t>104642</t>
  </si>
  <si>
    <t>PINTURA LÁTEX ACRÍLICA STANDARD, APLICAÇÃO MANUAL EM PAREDES, DUAS DEMÃOS. AF_04/2023</t>
  </si>
  <si>
    <t>11.5</t>
  </si>
  <si>
    <t>88415</t>
  </si>
  <si>
    <t>APLICAÇÃO MANUAL DE FUNDO SELADOR ACRÍLICO EM PAREDES EXTERNAS DE CASAS. AF_03/2024</t>
  </si>
  <si>
    <t>11.6</t>
  </si>
  <si>
    <t>11.7</t>
  </si>
  <si>
    <t>102193</t>
  </si>
  <si>
    <t>LIXAMENTO DE MADEIRA PARA APLICAÇÃO DE FUNDO OU PINTURA. AF_01/2021</t>
  </si>
  <si>
    <t>11.8</t>
  </si>
  <si>
    <t>102197</t>
  </si>
  <si>
    <t>PINTURA FUNDO NIVELADOR ALQUÍDICO BRANCO EM MADEIRA. AF_01/2021</t>
  </si>
  <si>
    <t>11.9</t>
  </si>
  <si>
    <t>102219</t>
  </si>
  <si>
    <t>PINTURA TINTA DE ACABAMENTO (PIGMENTADA) ESMALTE SINTÉTICO ACETINADO EM MADEIRA, 2 DEMÃOS. AF_01/2021</t>
  </si>
  <si>
    <t>PISO</t>
  </si>
  <si>
    <t>12.1</t>
  </si>
  <si>
    <t>97084</t>
  </si>
  <si>
    <t>COMPACTAÇÃO MECÂNICA DE SOLO PARA EXECUÇÃO DE RADIER, PISO DE CONCRETO OU LAJE SOBRE SOLO, COM COMPACTADOR DE SOLOS TIPO PLACA VIBRATÓRIA. AF_09/2021</t>
  </si>
  <si>
    <t>13</t>
  </si>
  <si>
    <t>12.2</t>
  </si>
  <si>
    <t>100322</t>
  </si>
  <si>
    <t>LASTRO COM MATERIAL GRANULAR (PEDRA BRITADA N.3), APLICADO EM PISOS OU LAJES SOBRE SOLO, ESPESSURA DE *10 CM*. AF_01/2024</t>
  </si>
  <si>
    <t>12.3</t>
  </si>
  <si>
    <t>97087</t>
  </si>
  <si>
    <t>CAMADA SEPARADORA PARA EXECUÇÃO DE RADIER, PISO DE CONCRETO OU LAJE SOBRE SOLO, EM LONA PLÁSTICA. AF_09/2021</t>
  </si>
  <si>
    <t>12.4</t>
  </si>
  <si>
    <t>95241</t>
  </si>
  <si>
    <t>LASTRO DE CONCRETO MAGRO, APLICADO EM PISOS, LAJES SOBRE SOLO OU RADIERS, ESPESSURA DE 5 CM. AF_01/2024</t>
  </si>
  <si>
    <t>12.5</t>
  </si>
  <si>
    <t>87745</t>
  </si>
  <si>
    <t>CONTRAPISO EM ARGAMASSA TRAÇO 1:4 (CIMENTO E AREIA), PREPARO MECÂNICO COM BETONEIRA 400 L, APLICADO EM ÁREAS MOLHADAS SOBRE LAJE, ADERIDO, ACABAMENTO NÃO REFORÇADO, ESPESSURA 3CM. AF_07/2021</t>
  </si>
  <si>
    <t>12.6</t>
  </si>
  <si>
    <t>87630</t>
  </si>
  <si>
    <t>CONTRAPISO EM ARGAMASSA TRAÇO 1:4 (CIMENTO E AREIA), PREPARO MECÂNICO COM BETONEIRA 400 L, APLICADO EM ÁREAS SECAS SOBRE LAJE, ADERIDO, ACABAMENTO NÃO REFORÇADO, ESPESSURA 3CM. AF_07/2021</t>
  </si>
  <si>
    <t>12.7</t>
  </si>
  <si>
    <t>87247</t>
  </si>
  <si>
    <t>REVESTIMENTO CERÂMICO PARA PISO COM PLACAS TIPO ESMALTADA DE DIMENSÕES 35X35 CM APLICADA EM AMBIENTES DE ÁREA ENTRE 5 M2 E 10 M2. AF_02/2023_PE</t>
  </si>
  <si>
    <t>12.8</t>
  </si>
  <si>
    <t>87248</t>
  </si>
  <si>
    <t>REVESTIMENTO CERÂMICO PARA PISO COM PLACAS TIPO ESMALTADA DE DIMENSÕES 35X35 CM APLICADA EM AMBIENTES DE ÁREA MAIOR QUE 10 M2. AF_02/2023_PE</t>
  </si>
  <si>
    <t>12.9</t>
  </si>
  <si>
    <t>87246</t>
  </si>
  <si>
    <t>REVESTIMENTO CERÂMICO PARA PISO COM PLACAS TIPO ESMALTADA DE DIMENSÕES 35X35 CM APLICADA EM AMBIENTES DE ÁREA MENOR QUE 5 M2. AF_02/2023_PE</t>
  </si>
  <si>
    <t>12.10</t>
  </si>
  <si>
    <t>12.11</t>
  </si>
  <si>
    <t>94990</t>
  </si>
  <si>
    <t>EXECUÇÃO DE PASSEIO (CALÇADA) OU PISO DE CONCRETO COM CONCRETO MOLDADO IN LOCO, FEITO EM OBRA, ACABAMENTO CONVENCIONAL, NÃO ARMADO. AF_08/2022</t>
  </si>
  <si>
    <t>RODAPÉS, SOLEIRAS E PEITORIS</t>
  </si>
  <si>
    <t>13.1</t>
  </si>
  <si>
    <t>98695</t>
  </si>
  <si>
    <t>SOLEIRA EM MÁRMORE, LARGURA 15 CM, ESPESSURA 2,0 CM. AF_09/2020</t>
  </si>
  <si>
    <t>14</t>
  </si>
  <si>
    <t>13.2</t>
  </si>
  <si>
    <t>88648</t>
  </si>
  <si>
    <t>RODAPÉ CERÂMICO DE 7CM DE ALTURA COM PLACAS TIPO ESMALTADA DE DIMENSÕES 35X35CM. AF_02/2023</t>
  </si>
  <si>
    <t>13.3</t>
  </si>
  <si>
    <t>101965</t>
  </si>
  <si>
    <t>PEITORIL LINEAR EM GRANITO OU MÁRMORE, L = 15CM, ASSENTADO COM ARGAMASSA 1:6 COM ADITIVO. AF_11/2020</t>
  </si>
  <si>
    <t>INSTALAÇÕES ELÉTRICAS</t>
  </si>
  <si>
    <t>14.1</t>
  </si>
  <si>
    <t>93653</t>
  </si>
  <si>
    <t>DISJUNTOR MONOPOLAR TIPO DIN, CORRENTE NOMINAL DE 10A - FORNECIMENTO E INSTALAÇÃO. AF_07/2025</t>
  </si>
  <si>
    <t>15</t>
  </si>
  <si>
    <t>14.2</t>
  </si>
  <si>
    <t>93654</t>
  </si>
  <si>
    <t>DISJUNTOR MONOPOLAR TIPO DIN, CORRENTE NOMINAL DE 16A - FORNECIMENTO E INSTALAÇÃO. AF_07/2025</t>
  </si>
  <si>
    <t>14.3</t>
  </si>
  <si>
    <t>93656</t>
  </si>
  <si>
    <t>DISJUNTOR MONOPOLAR TIPO DIN, CORRENTE NOMINAL DE 25A - FORNECIMENTO E INSTALAÇÃO. AF_07/2025</t>
  </si>
  <si>
    <t>14.4</t>
  </si>
  <si>
    <t>93659</t>
  </si>
  <si>
    <t>DISJUNTOR MONOPOLAR TIPO DIN, CORRENTE NOMINAL DE 50A - FORNECIMENTO E INSTALAÇÃO. AF_07/2025</t>
  </si>
  <si>
    <t>14.5</t>
  </si>
  <si>
    <t>93674</t>
  </si>
  <si>
    <t>DISJUNTOR BIPOLAR TIPO DR, CORRENTE NOMINAL DE 25A - FORNECIMENTO E INSTALAÇÃO. AF_07/2025</t>
  </si>
  <si>
    <t>14.6</t>
  </si>
  <si>
    <t>101493</t>
  </si>
  <si>
    <t>ENTRADA DE ENERGIA ELÉTRICA, AÉREA, MONOFÁSICA, COM CAIXA DE EMBUTIR, CABO DE 10 MM2 E DISJUNTOR DIN 50A (NÃO INCLUSO O POSTE DE CONCRETO). AF_07/2020_PS</t>
  </si>
  <si>
    <t>14.7</t>
  </si>
  <si>
    <t>39805</t>
  </si>
  <si>
    <t>QUADRO DE DISTRIBUICAO, EM PVC, DE EMBUTIR, COM BARRAMENTO TERRA / NEUTRO, PARA 12 DISJUNTORES NEMA OU 16 DISJUNTORES DIN</t>
  </si>
  <si>
    <t>14.8</t>
  </si>
  <si>
    <t>103782</t>
  </si>
  <si>
    <t>LUMINÁRIA TIPO PLAFON CIRCULAR, DE SOBREPOR, COM LED DE 12/13 W - FORNECIMENTO E INSTALAÇÃO. AF_09/2024</t>
  </si>
  <si>
    <t>14.9</t>
  </si>
  <si>
    <t>91953</t>
  </si>
  <si>
    <t>INTERRUPTOR SIMPLES (1 MÓDULO), 10A/250V, INCLUINDO SUPORTE E PLACA - FORNECIMENTO E INSTALAÇÃO. AF_03/2023</t>
  </si>
  <si>
    <t>14.10</t>
  </si>
  <si>
    <t>91959</t>
  </si>
  <si>
    <t>INTERRUPTOR SIMPLES (2 MÓDULOS), 10A/250V, INCLUINDO SUPORTE E PLACA - FORNECIMENTO E INSTALAÇÃO. AF_03/2023</t>
  </si>
  <si>
    <t>14.11</t>
  </si>
  <si>
    <t>92000</t>
  </si>
  <si>
    <t>TOMADA BAIXA DE EMBUTIR (1 MÓDULO), 2P+T 10 A, INCLUINDO SUPORTE E PLACA - FORNECIMENTO E INSTALAÇÃO. AF_03/2023</t>
  </si>
  <si>
    <t>14.12</t>
  </si>
  <si>
    <t>91996</t>
  </si>
  <si>
    <t>TOMADA MÉDIA DE EMBUTIR (1 MÓDULO), 2P+T 10 A, INCLUINDO SUPORTE E PLACA - FORNECIMENTO E INSTALAÇÃO. AF_03/2023</t>
  </si>
  <si>
    <t>14.13</t>
  </si>
  <si>
    <t>91993</t>
  </si>
  <si>
    <t>TOMADA ALTA DE EMBUTIR (1 MÓDULO), 2P+T 20 A, INCLUINDO SUPORTE E PLACA - FORNECIMENTO E INSTALAÇÃO. AF_03/2023</t>
  </si>
  <si>
    <t>14.14</t>
  </si>
  <si>
    <t>91985</t>
  </si>
  <si>
    <t>INTERRUPTOR PULSADOR CAMPAINHA (1 MÓDULO), 10A/250V, INCLUINDO SUPORTE E PLACA - FORNECIMENTO E INSTALAÇÃO. AF_03/2023</t>
  </si>
  <si>
    <t>14.15</t>
  </si>
  <si>
    <t>91987</t>
  </si>
  <si>
    <t>CAMPAINHA CIGARRA (1 MÓDULO), 10A/250V, INCLUINDO SUPORTE E PLACA - FORNECIMENTO E INSTALAÇÃO. AF_03/2023</t>
  </si>
  <si>
    <t>14.16</t>
  </si>
  <si>
    <t>91947</t>
  </si>
  <si>
    <t>SUPORTE PARAFUSADO COM PLACA DE ENCAIXE 4" X 2" BAIXO (0,30 M DO PISO) PARA PONTO ELÉTRICO - FORNECIMENTO E INSTALAÇÃO. AF_03/2023</t>
  </si>
  <si>
    <t>14.17</t>
  </si>
  <si>
    <t>91941</t>
  </si>
  <si>
    <t>CAIXA RETANGULAR 4" X 2" BAIXA (0,30 M DO PISO), PVC, INSTALADA EM PAREDE - FORNECIMENTO E INSTALAÇÃO. AF_03/2023</t>
  </si>
  <si>
    <t>14.18</t>
  </si>
  <si>
    <t>91940</t>
  </si>
  <si>
    <t>CAIXA RETANGULAR 4" X 2" MÉDIA (1,30 M DO PISO), PVC, INSTALADA EM PAREDE - FORNECIMENTO E INSTALAÇÃO. AF_03/2023</t>
  </si>
  <si>
    <t>14.19</t>
  </si>
  <si>
    <t>91939</t>
  </si>
  <si>
    <t>CAIXA RETANGULAR 4" X 2" ALTA (2,00 M DO PISO), PVC, INSTALADA EM PAREDE - FORNECIMENTO E INSTALAÇÃO. AF_03/2023</t>
  </si>
  <si>
    <t>14.20</t>
  </si>
  <si>
    <t>91937</t>
  </si>
  <si>
    <t>CAIXA OCTOGONAL 3" X 3", PVC, INSTALADA EM LAJE - FORNECIMENTO E INSTALAÇÃO. AF_03/2023</t>
  </si>
  <si>
    <t>14.21</t>
  </si>
  <si>
    <t>91924</t>
  </si>
  <si>
    <t>CABO DE COBRE FLEXÍVEL ISOLADO, 1,5 MM², ANTI-CHAMA 450/750 V, PARA CIRCUITOS TERMINAIS - FORNECIMENTO E INSTALAÇÃO. AF_03/2023</t>
  </si>
  <si>
    <t>14.22</t>
  </si>
  <si>
    <t>91926</t>
  </si>
  <si>
    <t>CABO DE COBRE FLEXÍVEL ISOLADO, 2,5 MM², ANTI-CHAMA 450/750 V, PARA CIRCUITOS TERMINAIS - FORNECIMENTO E INSTALAÇÃO. AF_03/2023</t>
  </si>
  <si>
    <t>14.23</t>
  </si>
  <si>
    <t>91928</t>
  </si>
  <si>
    <t>CABO DE COBRE FLEXÍVEL ISOLADO, 4 MM², ANTI-CHAMA 450/750 V, PARA CIRCUITOS TERMINAIS - FORNECIMENTO E INSTALAÇÃO. AF_03/2023</t>
  </si>
  <si>
    <t>14.24</t>
  </si>
  <si>
    <t>101884</t>
  </si>
  <si>
    <t>CABO DE COBRE ISOLADO, 10 MM², ANTI-CHAMA 450/750 V, INSTALADO EM ELETROCALHA OU PERFILADO - FORNECIMENTO E INSTALAÇÃO. AF_07/2025</t>
  </si>
  <si>
    <t>14.25</t>
  </si>
  <si>
    <t>101560</t>
  </si>
  <si>
    <t>CABO DE COBRE FLEXÍVEL ISOLADO, 10 MM², 0,6/1,0 KV, PARA REDE AÉREA DE DISTRIBUIÇÃO DE ENERGIA ELÉTRICA DE BAIXA TENSÃO - FORNECIMENTO E INSTALAÇÃO. AF_07/2020</t>
  </si>
  <si>
    <t>14.26</t>
  </si>
  <si>
    <t>91834</t>
  </si>
  <si>
    <t>ELETRODUTO FLEXÍVEL CORRUGADO, PVC, DN 25 MM (3/4"), PARA CIRCUITOS TERMINAIS, INSTALADO EM FORRO - FORNECIMENTO E INSTALAÇÃO. AF_03/2023</t>
  </si>
  <si>
    <t>14.27</t>
  </si>
  <si>
    <t>91854</t>
  </si>
  <si>
    <t>ELETRODUTO FLEXÍVEL CORRUGADO, PVC, DN 25 MM (3/4"), PARA CIRCUITOS TERMINAIS, INSTALADO EM PAREDE - FORNECIMENTO E INSTALAÇÃO. AF_03/2023</t>
  </si>
  <si>
    <t>14.28</t>
  </si>
  <si>
    <t>91845</t>
  </si>
  <si>
    <t>ELETRODUTO FLEXÍVEL CORRUGADO REFORÇADO, PVC, DN 25 MM (3/4"), PARA CIRCUITOS TERMINAIS, INSTALADO EM LAJE - FORNECIMENTO E INSTALAÇÃO. AF_03/2023</t>
  </si>
  <si>
    <t>14.29</t>
  </si>
  <si>
    <t>90447</t>
  </si>
  <si>
    <t>RASGO LINEAR MANUAL EM ALVENARIA, PARA ELETRODUTOS, DIÂMETROS MENORES OU IGUAIS A 40 MM. AF_09/2023</t>
  </si>
  <si>
    <t>14.30</t>
  </si>
  <si>
    <t>Composição</t>
  </si>
  <si>
    <t>CPU-01</t>
  </si>
  <si>
    <t>FORNECIMENTO E INSTALAÇÃO DE PRESSURIZADOR ACOPLADO AO CHUVEIRO (TENSÃO 220V- PRESSÃO MINIMA: 0,7MCA/PRESSÃO MAXIMA: 2,5MCA- ENTRADA 1/2"/SAÍDA 1/2")</t>
  </si>
  <si>
    <t>16</t>
  </si>
  <si>
    <t>INSTALAÇÕES HIDROSSANITÁRIAS</t>
  </si>
  <si>
    <t>15.1</t>
  </si>
  <si>
    <t>90373</t>
  </si>
  <si>
    <t>JOELHO 90 GRAUS COM BUCHA DE LATÃO, PVC, SOLDÁVEL, DN 25MM, X 1/2 INSTALADO EM RAMAL OU SUB-RAMAL DE ÁGUA - FORNECIMENTO E INSTALAÇÃO. AF_06/2022</t>
  </si>
  <si>
    <t>15.2</t>
  </si>
  <si>
    <t>89408</t>
  </si>
  <si>
    <t>JOELHO 90 GRAUS, PVC, SOLDÁVEL, DN 25MM, INSTALADO EM RAMAL DE DISTRIBUIÇÃO DE ÁGUA - FORNECIMENTO E INSTALAÇÃO. AF_06/2022</t>
  </si>
  <si>
    <t>15.3</t>
  </si>
  <si>
    <t>89395</t>
  </si>
  <si>
    <t>TE, PVC, SOLDÁVEL, DN 25MM, INSTALADO EM RAMAL OU SUB-RAMAL DE ÁGUA - FORNECIMENTO E INSTALAÇÃO. AF_06/2022</t>
  </si>
  <si>
    <t>15.4</t>
  </si>
  <si>
    <t>89383</t>
  </si>
  <si>
    <t>ADAPTADOR CURTO COM BOLSA E ROSCA PARA REGISTRO, PVC, SOLDÁVEL, DN 25MM X 3/4, INSTALADO EM RAMAL OU SUB-RAMAL DE ÁGUA - FORNECIMENTO E INSTALAÇÃO. AF_06/2022</t>
  </si>
  <si>
    <t>15.5</t>
  </si>
  <si>
    <t>89446</t>
  </si>
  <si>
    <t>TUBO, PVC, SOLDÁVEL, DE 25MM, INSTALADO EM PRUMADA DE ÁGUA - FORNECIMENTO E INSTALAÇÃO. AF_06/2022</t>
  </si>
  <si>
    <t>15.6</t>
  </si>
  <si>
    <t>89356</t>
  </si>
  <si>
    <t>TUBO, PVC, SOLDÁVEL, DE 25MM, INSTALADO EM RAMAL OU SUB-RAMAL DE ÁGUA - FORNECIMENTO E INSTALAÇÃO. AF_06/2022</t>
  </si>
  <si>
    <t>15.7</t>
  </si>
  <si>
    <t>89985</t>
  </si>
  <si>
    <t>REGISTRO DE PRESSÃO BRUTO, LATÃO, ROSCÁVEL, 3/4", COM ACABAMENTO E CANOPLA CROMADOS - FORNECIMENTO E INSTALAÇÃO. AF_08/2021</t>
  </si>
  <si>
    <t>15.8</t>
  </si>
  <si>
    <t>89987</t>
  </si>
  <si>
    <t>REGISTRO DE GAVETA BRUTO, LATÃO, ROSCÁVEL, 3/4", COM ACABAMENTO E CANOPLA CROMADOS - FORNECIMENTO E INSTALAÇÃO. AF_08/2021</t>
  </si>
  <si>
    <t>15.9</t>
  </si>
  <si>
    <t>94490</t>
  </si>
  <si>
    <t>REGISTRO DE ESFERA, PVC, SOLDÁVEL, COM VOLANTE, DN 32 MM - FORNECIMENTO E INSTALAÇÃO. AF_08/2021</t>
  </si>
  <si>
    <t>15.10</t>
  </si>
  <si>
    <t>86885</t>
  </si>
  <si>
    <t>ENGATE FLEXÍVEL EM PLÁSTICO BRANCO, 1/2" X 40CM - FORNECIMENTO E INSTALAÇÃO. AF_01/2020</t>
  </si>
  <si>
    <t>15.11</t>
  </si>
  <si>
    <t>97741</t>
  </si>
  <si>
    <t>KIT CAVALETE PARA MEDIÇÃO DE ÁGUA - ENTRADA INDIVIDUALIZADA, EM PVC 25 MM (3/4"), PARA 1 MEDIDOR - FORNECIMENTO E INSTALAÇÃO (EXCLUSIVE HIDRÔMETRO). AF_03/2024</t>
  </si>
  <si>
    <t>15.12</t>
  </si>
  <si>
    <t>104994-ADP-01</t>
  </si>
  <si>
    <t>CAIXA PARA HIDRÔMETRO CONCRETO PRÉ MOLDADO *0,24m x 0,45 m x0,30* m (LxCxA)- FORNECIMENTO E INSTALAÇÃO (EXCLUSIVE HIDRÔMETRO)</t>
  </si>
  <si>
    <t>15.13</t>
  </si>
  <si>
    <t>89353</t>
  </si>
  <si>
    <t>REGISTRO DE GAVETA BRUTO, LATÃO, ROSCÁVEL, 3/4" - FORNECIMENTO E INSTALAÇÃO. AF_08/2021</t>
  </si>
  <si>
    <t>15.14</t>
  </si>
  <si>
    <t>89402</t>
  </si>
  <si>
    <t>TUBO, PVC, SOLDÁVEL, DE 25MM, INSTALADO EM RAMAL DE DISTRIBUIÇÃO DE ÁGUA - FORNECIMENTO E INSTALAÇÃO. AF_06/2022</t>
  </si>
  <si>
    <t>15.15</t>
  </si>
  <si>
    <t>15.16</t>
  </si>
  <si>
    <t>15.17</t>
  </si>
  <si>
    <t>89440</t>
  </si>
  <si>
    <t>TE, PVC, SOLDÁVEL, DN 25MM, INSTALADO EM RAMAL DE DISTRIBUIÇÃO DE ÁGUA - FORNECIMENTO E INSTALAÇÃO. AF_06/2022</t>
  </si>
  <si>
    <t>15.18</t>
  </si>
  <si>
    <t>102605</t>
  </si>
  <si>
    <t>CAIXA D´ÁGUA EM POLIETILENO, 500 LITROS - FORNECIMENTO E INSTALAÇÃO. AF_06/2021</t>
  </si>
  <si>
    <t>15.19</t>
  </si>
  <si>
    <t>102591</t>
  </si>
  <si>
    <t>FURO EM CAIXA D'ÁGUA COM ESPESSURA DE 2 ATÉ 5 MM E DIÂMETRO DE 25 MM. AF_06/2021</t>
  </si>
  <si>
    <t>15.20</t>
  </si>
  <si>
    <t>102593</t>
  </si>
  <si>
    <t>FURO EM CAIXA D'ÁGUA COM ESPESSURA DE 2 ATÉ 5 MM E DIÂMETRO DE 32 MM. AF_06/2021</t>
  </si>
  <si>
    <t>15.21</t>
  </si>
  <si>
    <t>94703</t>
  </si>
  <si>
    <t>ADAPTADOR COM FLANGE E ANEL DE VEDAÇÃO, PVC, SOLDÁVEL, DN 25 MM X 3/4", INSTALADO EM RESERVAÇÃO PREDIAL DE ÁGUA - FORNECIMENTO E INSTALAÇÃO. AF_04/2024</t>
  </si>
  <si>
    <t>15.22</t>
  </si>
  <si>
    <t>94704</t>
  </si>
  <si>
    <t>ADAPTADOR COM FLANGE E ANEL DE VEDAÇÃO, PVC, SOLDÁVEL, DN 32 MM X 1", INSTALADO EM RESERVAÇÃO PREDIAL DE ÁGUA - FORNECIMENTO E INSTALAÇÃO. AF_04/2024</t>
  </si>
  <si>
    <t>15.23</t>
  </si>
  <si>
    <t>94796</t>
  </si>
  <si>
    <t>TORNEIRA DE BOIA PARA CAIXA D'ÁGUA, ROSCÁVEL, 3/4" - FORNECIMENTO E INSTALAÇÃO. AF_08/2021</t>
  </si>
  <si>
    <t>15.24</t>
  </si>
  <si>
    <t>15.25</t>
  </si>
  <si>
    <t>89413</t>
  </si>
  <si>
    <t>JOELHO 90 GRAUS, PVC, SOLDÁVEL, DN 32MM, INSTALADO EM RAMAL DE DISTRIBUIÇÃO DE ÁGUA - FORNECIMENTO E INSTALAÇÃO. AF_06/2022</t>
  </si>
  <si>
    <t>15.26</t>
  </si>
  <si>
    <t>89414</t>
  </si>
  <si>
    <t>JOELHO 45 GRAUS, PVC, SOLDÁVEL, DN 32MM, INSTALADO EM RAMAL DE DISTRIBUIÇÃO DE ÁGUA - FORNECIMENTO E INSTALAÇÃO. AF_06/2022</t>
  </si>
  <si>
    <t>15.27</t>
  </si>
  <si>
    <t>103953</t>
  </si>
  <si>
    <t>BUCHA DE REDUÇÃO, CURTA, PVC, SOLDÁVEL, DN 32 X 25 MM, INSTALADO EM RAMAL DE DISTRIBUIÇÃO DE ÁGUA - FORNECIMENTO E INSTALAÇÃO. AF_06/2022</t>
  </si>
  <si>
    <t>15.28</t>
  </si>
  <si>
    <t>89443</t>
  </si>
  <si>
    <t>TE, PVC, SOLDÁVEL, DN 32MM, INSTALADO EM RAMAL DE DISTRIBUIÇÃO DE ÁGUA - FORNECIMENTO E INSTALAÇÃO. AF_06/2022</t>
  </si>
  <si>
    <t>15.29</t>
  </si>
  <si>
    <t>89445</t>
  </si>
  <si>
    <t>TÊ DE REDUÇÃO, PVC, SOLDÁVEL, DN 32MM X 25MM, INSTALADO EM RAMAL DE DISTRIBUIÇÃO DE ÁGUA - FORNECIMENTO E INSTALAÇÃO. AF_06/2022</t>
  </si>
  <si>
    <t>15.30</t>
  </si>
  <si>
    <t>15.31</t>
  </si>
  <si>
    <t>89403</t>
  </si>
  <si>
    <t>TUBO, PVC, SOLDÁVEL, DE 32MM, INSTALADO EM RAMAL DE DISTRIBUIÇÃO DE ÁGUA - FORNECIMENTO E INSTALAÇÃO. AF_06/2022</t>
  </si>
  <si>
    <t>15.32</t>
  </si>
  <si>
    <t>89726</t>
  </si>
  <si>
    <t>JOELHO 45 GRAUS, PVC, SERIE NORMAL, ESGOTO PREDIAL, DN 40 MM, JUNTA SOLDÁVEL, FORNECIDO E INSTALADO EM RAMAL DE DESCARGA OU RAMAL DE ESGOTO SANITÁRIO. AF_08/2022</t>
  </si>
  <si>
    <t>15.33</t>
  </si>
  <si>
    <t>89732</t>
  </si>
  <si>
    <t>JOELHO 45 GRAUS, PVC, SERIE NORMAL, ESGOTO PREDIAL, DN 50 MM, JUNTA ELÁSTICA, FORNECIDO E INSTALADO EM RAMAL DE DESCARGA OU RAMAL DE ESGOTO SANITÁRIO. AF_08/2022</t>
  </si>
  <si>
    <t>15.34</t>
  </si>
  <si>
    <t>89724</t>
  </si>
  <si>
    <t>JOELHO 90 GRAUS, PVC, SERIE NORMAL, ESGOTO PREDIAL, DN 40 MM, JUNTA SOLDÁVEL, FORNECIDO E INSTALADO EM RAMAL DE DESCARGA OU RAMAL DE ESGOTO SANITÁRIO. AF_08/2022</t>
  </si>
  <si>
    <t>15.35</t>
  </si>
  <si>
    <t>89731</t>
  </si>
  <si>
    <t>JOELHO 90 GRAUS, PVC, SERIE NORMAL, ESGOTO PREDIAL, DN 50 MM, JUNTA ELÁSTICA, FORNECIDO E INSTALADO EM RAMAL DE DESCARGA OU RAMAL DE ESGOTO SANITÁRIO. AF_08/2022</t>
  </si>
  <si>
    <t>15.36</t>
  </si>
  <si>
    <t>89744</t>
  </si>
  <si>
    <t>JOELHO 90 GRAUS, PVC, SERIE NORMAL, ESGOTO PREDIAL, DN 100 MM, JUNTA ELÁSTICA, FORNECIDO E INSTALADO EM RAMAL DE DESCARGA OU RAMAL DE ESGOTO SANITÁRIO. AF_08/2022</t>
  </si>
  <si>
    <t>15.37</t>
  </si>
  <si>
    <t>89784</t>
  </si>
  <si>
    <t>TE, PVC, SERIE NORMAL, ESGOTO PREDIAL, DN 50 X 50 MM, JUNTA ELÁSTICA, FORNECIDO E INSTALADO EM RAMAL DE DESCARGA OU RAMAL DE ESGOTO SANITÁRIO. AF_08/2022</t>
  </si>
  <si>
    <t>15.38</t>
  </si>
  <si>
    <t>104345</t>
  </si>
  <si>
    <t>JUNÇÃO DE REDUÇÃO INVERTIDA, PVC, SÉRIE NORMAL, ESGOTO PREDIAL, DN 100 X 50 MM, JUNTA ELÁSTICA, FORNECIDO E INSTALADO EM RAMAL DE DESCARGA OU RAMAL DE ESGOTO SANITÁRIO. AF_08/2022</t>
  </si>
  <si>
    <t>15.39</t>
  </si>
  <si>
    <t>104348</t>
  </si>
  <si>
    <t>TERMINAL DE VENTILAÇÃO, PVC, SÉRIE NORMAL, ESGOTO PREDIAL, DN 50 MM, JUNTA SOLDÁVEL, FORNECIDO E INSTALADO EM PRUMADA DE ESGOTO SANITÁRIO OU VENTILAÇÃO. AF_08/2022</t>
  </si>
  <si>
    <t>15.40</t>
  </si>
  <si>
    <t>89711</t>
  </si>
  <si>
    <t>TUBO PVC, SERIE NORMAL, ESGOTO PREDIAL, DN 40 MM, FORNECIDO E INSTALADO EM RAMAL DE DESCARGA OU RAMAL DE ESGOTO SANITÁRIO. AF_08/2022</t>
  </si>
  <si>
    <t>15.41</t>
  </si>
  <si>
    <t>89712</t>
  </si>
  <si>
    <t>TUBO PVC, SERIE NORMAL, ESGOTO PREDIAL, DN 50 MM, FORNECIDO E INSTALADO EM RAMAL DE DESCARGA OU RAMAL DE ESGOTO SANITÁRIO. AF_08/2022</t>
  </si>
  <si>
    <t>15.42</t>
  </si>
  <si>
    <t>89798</t>
  </si>
  <si>
    <t>TUBO PVC, SERIE NORMAL, ESGOTO PREDIAL, DN 50 MM, FORNECIDO E INSTALADO EM PRUMADA DE ESGOTO SANITÁRIO OU VENTILAÇÃO. AF_08/2022</t>
  </si>
  <si>
    <t>15.43</t>
  </si>
  <si>
    <t>89714</t>
  </si>
  <si>
    <t>TUBO PVC, SERIE NORMAL, ESGOTO PREDIAL, DN 100 MM, FORNECIDO E INSTALADO EM RAMAL DE DESCARGA OU RAMAL DE ESGOTO SANITÁRIO. AF_08/2022</t>
  </si>
  <si>
    <t>15.44</t>
  </si>
  <si>
    <t>97902</t>
  </si>
  <si>
    <t>CAIXA ENTERRADA HIDRÁULICA RETANGULAR EM ALVENARIA COM TIJOLOS CERÂMICOS MACIÇOS, DIMENSÕES INTERNAS: 0,6X0,6X0,6 M PARA REDE DE ESGOTO. AF_12/2020</t>
  </si>
  <si>
    <t>15.45</t>
  </si>
  <si>
    <t>89707</t>
  </si>
  <si>
    <t>CAIXA SIFONADA, PVC, DN 100 X 100 X 50 MM, JUNTA ELÁSTICA, FORNECIDA E INSTALADA EM RAMAL DE DESCARGA OU EM RAMAL DE ESGOTO SANITÁRIO. AF_08/2022</t>
  </si>
  <si>
    <t>15.46</t>
  </si>
  <si>
    <t>104327</t>
  </si>
  <si>
    <t>RALO SIFONADO REDONDO, PVC, DN 100 X 40 MM, JUNTA SOLDÁVEL, FORNECIDO E INSTALADO EM RAMAL DE DESCARGA OU EM RAMAL DE ESGOTO SANITÁRIO. AF_08/2022</t>
  </si>
  <si>
    <t>15.47</t>
  </si>
  <si>
    <t>104326</t>
  </si>
  <si>
    <t>RALO SECO CÔNICO, PVC, DN 100 X 40 MM, JUNTA SOLDÁVEL, FORNECIDO E INSTALADO EM RAMAL DE DESCARGA OU EM RAMAL DE ESGOTO SANITÁRIO. AF_08/2022</t>
  </si>
  <si>
    <t>15.48</t>
  </si>
  <si>
    <t>98104</t>
  </si>
  <si>
    <t>CAIXA DE GORDURA SIMPLES (CAPACIDADE: 36L), RETANGULAR, EM ALVENARIA COM TIJOLOS CERÂMICOS MACIÇOS, DIMENSÕES INTERNAS = 0,2X0,4 M, ALTURA INTERNA = 0,8 M. AF_12/2020</t>
  </si>
  <si>
    <t>15.49</t>
  </si>
  <si>
    <t>86931</t>
  </si>
  <si>
    <t>VASO SANITÁRIO SIFONADO COM CAIXA ACOPLADA LOUÇA BRANCA, INCLUSO ENGATE FLEXÍVEL EM PLÁSTICO BRANCO, 1/2 X 40CM - FORNECIMENTO E INSTALAÇÃO. AF_01/2020</t>
  </si>
  <si>
    <t>15.50</t>
  </si>
  <si>
    <t>15.51</t>
  </si>
  <si>
    <t>15.52</t>
  </si>
  <si>
    <t>15.53</t>
  </si>
  <si>
    <t>15.54</t>
  </si>
  <si>
    <t>15.55</t>
  </si>
  <si>
    <t>15.56</t>
  </si>
  <si>
    <t>86943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</si>
  <si>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</si>
  <si>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15.57</t>
  </si>
  <si>
    <t>86934</t>
  </si>
  <si>
    <t>BANCADA DE MÁRMORE SINTÉTICO 120 X 60CM, COM CUBA INTEGRADA, INCLUSO SIFÃO TIPO FLEXÍVEL EM PVC, VÁLVULA EM PLÁSTICO CROMADO TIPO AMERICANA E TORNEIRA CROMADA LONGA, DE PAREDE, PADRÃO POPULAR - FORNECIMENTO E INSTALAÇÃO. AF_01/2020</t>
  </si>
  <si>
    <t>15.58</t>
  </si>
  <si>
    <t>86925</t>
  </si>
  <si>
    <t>TANQUE DE MÁRMORE SINTÉTICO COM COLUNA, 22L OU EQUIVALENTE, INCLUSO SIFÃO FLEXÍVEL EM PVC, VÁLVULA PLÁSTICA E TORNEIRA DE METAL CROMADO PADRÃO POPULAR - FORNECIMENTO E INSTALAÇÃO. AF_01/2020</t>
  </si>
  <si>
    <t>15.59</t>
  </si>
  <si>
    <t>100860</t>
  </si>
  <si>
    <t>CHUVEIRO ELÉTRICO COMUM CORPO PLÁSTICO, TIPO DUCHA - FORNECIMENTO E INSTALAÇÃO. AF_01/2020</t>
  </si>
  <si>
    <t>15.60</t>
  </si>
  <si>
    <t>95546</t>
  </si>
  <si>
    <t>KIT DE ACESSORIOS PARA BANHEIRO EM METAL CROMADO, 5 PECAS, INCLUSO FIXAÇÃO. AF_01/2020</t>
  </si>
  <si>
    <t>15.61</t>
  </si>
  <si>
    <t>39361</t>
  </si>
  <si>
    <t>FOSSA SEPTICA, SEM FILTRO, EM POLIETILENO DE ALTA DENSIDADE (PEAD), PARA 4 A 7 CONTRIBUINTES, CILINDRICA, COM TAMPA, CAPACIDADE APROXIMADA DE *1100* LITROS (NBR 7229)</t>
  </si>
  <si>
    <t>15.62</t>
  </si>
  <si>
    <t>39365</t>
  </si>
  <si>
    <t>FILTRO ANAEROBIO, EM POLIETILENO DE ALTA DENSIDADE (PEAD), CAPACIDADE *1100* LITROS (NBR 13969)</t>
  </si>
  <si>
    <t>15.63</t>
  </si>
  <si>
    <t>98062</t>
  </si>
  <si>
    <t>SUMIDOURO CIRCULAR, EM CONCRETO PRÉ-MOLDADO, DIÂMETRO INTERNO = 1,88 M, ALTURA INTERNA = 2,00 M, ÁREA DE INFILTRAÇÃO: 13,1 M² (PARA 5 CONTRIBUINTES). AF_12/2020</t>
  </si>
  <si>
    <t>LIMPEZA</t>
  </si>
  <si>
    <t>16.1</t>
  </si>
  <si>
    <t>99818</t>
  </si>
  <si>
    <t>LIMPEZA DE BACIA SANITÁRIA, BIDÊ OU MICTÓRIO EM LOUÇA, INCLUSIVE METAIS CORRESPONDENTES. AF_04/2019</t>
  </si>
  <si>
    <t>17</t>
  </si>
  <si>
    <t>16.2</t>
  </si>
  <si>
    <t>99819</t>
  </si>
  <si>
    <t>LIMPEZA DE BANCADA DE PEDRA (MÁRMORE OU GRANITO). AF_04/2019</t>
  </si>
  <si>
    <t>16.3</t>
  </si>
  <si>
    <t>99811</t>
  </si>
  <si>
    <t>LIMPEZA DE CONTRAPISO COM VASSOURA A SECO. AF_04/2019</t>
  </si>
  <si>
    <t>16.4</t>
  </si>
  <si>
    <t>99826</t>
  </si>
  <si>
    <t>LIMPEZA DE FORRO REMOVÍVEL COM PANO ÚMIDO. AF_04/2019</t>
  </si>
  <si>
    <t>16.5</t>
  </si>
  <si>
    <t>99821</t>
  </si>
  <si>
    <t>LIMPEZA DE JANELA DE VIDRO COM CAIXILHO EM AÇO/ALUMÍNIO/PVC. AF_04/2019</t>
  </si>
  <si>
    <t>16.6</t>
  </si>
  <si>
    <t>99804</t>
  </si>
  <si>
    <t>LIMPEZA DE PISO CERÂMICO OU PORCELANATO UTILIZANDO DETERGENTE NEUTRO E ESCOVAÇÃO MANUAL. AF_04/2019</t>
  </si>
  <si>
    <t>16.7</t>
  </si>
  <si>
    <t>99822</t>
  </si>
  <si>
    <t>LIMPEZA DE PORTA DE MADEIRA. AF_04/2019</t>
  </si>
  <si>
    <t>16.8</t>
  </si>
  <si>
    <t>99807</t>
  </si>
  <si>
    <t>LIMPEZA DE REVESTIMENTO CERÂMICO EM PAREDE UTILIZANDO DETERGENTE NEUTRO E ESCOVAÇÃO MANUAL. AF_04/2019</t>
  </si>
  <si>
    <t>16.9</t>
  </si>
  <si>
    <t>99816</t>
  </si>
  <si>
    <t>LIMPEZA DE TANQUE OU LAVATÓRIO DE LOUÇA ISOLADO, INCLUSIVE METAIS CORRESPONDENTES. AF_04/2019</t>
  </si>
  <si>
    <t>Total:</t>
  </si>
  <si>
    <t>Valor não utilizado (QCI):</t>
  </si>
  <si>
    <t>N° do Evento</t>
  </si>
  <si>
    <t>Título do Evento</t>
  </si>
  <si>
    <t>N° da Frente de Obra</t>
  </si>
  <si>
    <t>N° do Período de Conclusão do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</si>
</sst>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R\$\ #,##0.00"/>
    <numFmt numFmtId="165" formatCode="#,##0.00%"/>
  </numFmts>
  <fonts count="5751" x14ac:knownFonts="1">
    <font>
      <sz val="11"/>
      <color indexed="8"/>
      <name val="Calibri"/>
      <family val="2"/>
      <scheme val="minor"/>
    </font>
    <font>
      <b/>
      <sz val="10"/>
      <color indexed="9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0"/>
      <color indexed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bgColor indexed="49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70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20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" fontId="24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4" fontId="26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4" fontId="28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4" fontId="30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4" fontId="34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4" fontId="38" fillId="0" borderId="0" xfId="0" applyNumberFormat="1" applyFont="1" applyAlignment="1">
      <alignment horizontal="center" vertical="center"/>
    </xf>
    <xf numFmtId="164" fontId="39" fillId="0" borderId="0" xfId="0" applyNumberFormat="1" applyFont="1" applyAlignment="1">
      <alignment horizontal="center" vertical="center"/>
    </xf>
    <xf numFmtId="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4" fontId="42" fillId="0" borderId="0" xfId="0" applyNumberFormat="1" applyFont="1" applyAlignment="1">
      <alignment horizontal="center" vertical="center"/>
    </xf>
    <xf numFmtId="164" fontId="43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4" fontId="51" fillId="0" borderId="0" xfId="0" applyNumberFormat="1" applyFont="1" applyAlignment="1">
      <alignment horizontal="center" vertical="center"/>
    </xf>
    <xf numFmtId="164" fontId="52" fillId="0" borderId="0" xfId="0" applyNumberFormat="1" applyFont="1" applyAlignment="1">
      <alignment horizontal="center" vertical="center"/>
    </xf>
    <xf numFmtId="4" fontId="53" fillId="0" borderId="0" xfId="0" applyNumberFormat="1" applyFont="1" applyAlignment="1">
      <alignment horizontal="center" vertical="center"/>
    </xf>
    <xf numFmtId="164" fontId="54" fillId="0" borderId="0" xfId="0" applyNumberFormat="1" applyFont="1" applyAlignment="1">
      <alignment horizontal="center" vertical="center"/>
    </xf>
    <xf numFmtId="4" fontId="55" fillId="0" borderId="0" xfId="0" applyNumberFormat="1" applyFont="1" applyAlignment="1">
      <alignment horizontal="center" vertical="center"/>
    </xf>
    <xf numFmtId="164" fontId="56" fillId="0" borderId="0" xfId="0" applyNumberFormat="1" applyFont="1" applyAlignment="1">
      <alignment horizontal="center" vertical="center"/>
    </xf>
    <xf numFmtId="4" fontId="57" fillId="0" borderId="0" xfId="0" applyNumberFormat="1" applyFont="1" applyAlignment="1">
      <alignment horizontal="center" vertical="center"/>
    </xf>
    <xf numFmtId="164" fontId="58" fillId="0" borderId="0" xfId="0" applyNumberFormat="1" applyFont="1" applyAlignment="1">
      <alignment horizontal="center" vertical="center"/>
    </xf>
    <xf numFmtId="4" fontId="59" fillId="0" borderId="0" xfId="0" applyNumberFormat="1" applyFont="1" applyAlignment="1">
      <alignment horizontal="center" vertical="center"/>
    </xf>
    <xf numFmtId="164" fontId="60" fillId="0" borderId="0" xfId="0" applyNumberFormat="1" applyFont="1" applyAlignment="1">
      <alignment horizontal="center" vertical="center"/>
    </xf>
    <xf numFmtId="4" fontId="61" fillId="0" borderId="0" xfId="0" applyNumberFormat="1" applyFont="1" applyAlignment="1">
      <alignment horizontal="center" vertical="center"/>
    </xf>
    <xf numFmtId="164" fontId="62" fillId="0" borderId="0" xfId="0" applyNumberFormat="1" applyFont="1" applyAlignment="1">
      <alignment horizontal="center" vertical="center"/>
    </xf>
    <xf numFmtId="4" fontId="63" fillId="0" borderId="0" xfId="0" applyNumberFormat="1" applyFont="1" applyAlignment="1">
      <alignment horizontal="center" vertical="center"/>
    </xf>
    <xf numFmtId="164" fontId="64" fillId="0" borderId="0" xfId="0" applyNumberFormat="1" applyFont="1" applyAlignment="1">
      <alignment horizontal="center" vertical="center"/>
    </xf>
    <xf numFmtId="4" fontId="65" fillId="0" borderId="0" xfId="0" applyNumberFormat="1" applyFont="1" applyAlignment="1">
      <alignment horizontal="center" vertical="center"/>
    </xf>
    <xf numFmtId="164" fontId="66" fillId="0" borderId="0" xfId="0" applyNumberFormat="1" applyFont="1" applyAlignment="1">
      <alignment horizontal="center" vertical="center"/>
    </xf>
    <xf numFmtId="4" fontId="67" fillId="0" borderId="0" xfId="0" applyNumberFormat="1" applyFont="1" applyAlignment="1">
      <alignment horizontal="center" vertical="center"/>
    </xf>
    <xf numFmtId="164" fontId="68" fillId="0" borderId="0" xfId="0" applyNumberFormat="1" applyFont="1" applyAlignment="1">
      <alignment horizontal="center" vertical="center"/>
    </xf>
    <xf numFmtId="4" fontId="69" fillId="0" borderId="0" xfId="0" applyNumberFormat="1" applyFont="1" applyAlignment="1">
      <alignment horizontal="center" vertical="center"/>
    </xf>
    <xf numFmtId="164" fontId="70" fillId="0" borderId="0" xfId="0" applyNumberFormat="1" applyFont="1" applyAlignment="1">
      <alignment horizontal="center" vertical="center"/>
    </xf>
    <xf numFmtId="4" fontId="71" fillId="0" borderId="0" xfId="0" applyNumberFormat="1" applyFont="1" applyAlignment="1">
      <alignment horizontal="center" vertical="center"/>
    </xf>
    <xf numFmtId="164" fontId="72" fillId="0" borderId="0" xfId="0" applyNumberFormat="1" applyFont="1" applyAlignment="1">
      <alignment horizontal="center" vertical="center"/>
    </xf>
    <xf numFmtId="4" fontId="73" fillId="0" borderId="0" xfId="0" applyNumberFormat="1" applyFont="1" applyAlignment="1">
      <alignment horizontal="center" vertical="center"/>
    </xf>
    <xf numFmtId="164" fontId="74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center" vertical="center" wrapText="1"/>
    </xf>
    <xf numFmtId="4" fontId="82" fillId="0" borderId="0" xfId="0" applyNumberFormat="1" applyFont="1" applyAlignment="1">
      <alignment horizontal="center" vertical="center"/>
    </xf>
    <xf numFmtId="164" fontId="83" fillId="0" borderId="0" xfId="0" applyNumberFormat="1" applyFont="1" applyAlignment="1">
      <alignment horizontal="center" vertical="center"/>
    </xf>
    <xf numFmtId="4" fontId="84" fillId="0" borderId="0" xfId="0" applyNumberFormat="1" applyFont="1" applyAlignment="1">
      <alignment horizontal="center" vertical="center"/>
    </xf>
    <xf numFmtId="164" fontId="85" fillId="0" borderId="0" xfId="0" applyNumberFormat="1" applyFont="1" applyAlignment="1">
      <alignment horizontal="center" vertical="center"/>
    </xf>
    <xf numFmtId="4" fontId="86" fillId="0" borderId="0" xfId="0" applyNumberFormat="1" applyFont="1" applyAlignment="1">
      <alignment horizontal="center" vertical="center"/>
    </xf>
    <xf numFmtId="164" fontId="87" fillId="0" borderId="0" xfId="0" applyNumberFormat="1" applyFont="1" applyAlignment="1">
      <alignment horizontal="center" vertical="center"/>
    </xf>
    <xf numFmtId="4" fontId="88" fillId="0" borderId="0" xfId="0" applyNumberFormat="1" applyFont="1" applyAlignment="1">
      <alignment horizontal="center" vertical="center"/>
    </xf>
    <xf numFmtId="164" fontId="89" fillId="0" borderId="0" xfId="0" applyNumberFormat="1" applyFont="1" applyAlignment="1">
      <alignment horizontal="center" vertical="center"/>
    </xf>
    <xf numFmtId="4" fontId="90" fillId="0" borderId="0" xfId="0" applyNumberFormat="1" applyFont="1" applyAlignment="1">
      <alignment horizontal="center" vertical="center"/>
    </xf>
    <xf numFmtId="164" fontId="91" fillId="0" borderId="0" xfId="0" applyNumberFormat="1" applyFont="1" applyAlignment="1">
      <alignment horizontal="center" vertical="center"/>
    </xf>
    <xf numFmtId="4" fontId="92" fillId="0" borderId="0" xfId="0" applyNumberFormat="1" applyFont="1" applyAlignment="1">
      <alignment horizontal="center" vertical="center"/>
    </xf>
    <xf numFmtId="164" fontId="93" fillId="0" borderId="0" xfId="0" applyNumberFormat="1" applyFont="1" applyAlignment="1">
      <alignment horizontal="center" vertical="center"/>
    </xf>
    <xf numFmtId="4" fontId="94" fillId="0" borderId="0" xfId="0" applyNumberFormat="1" applyFont="1" applyAlignment="1">
      <alignment horizontal="center" vertical="center"/>
    </xf>
    <xf numFmtId="164" fontId="95" fillId="0" borderId="0" xfId="0" applyNumberFormat="1" applyFont="1" applyAlignment="1">
      <alignment horizontal="center" vertical="center"/>
    </xf>
    <xf numFmtId="4" fontId="96" fillId="0" borderId="0" xfId="0" applyNumberFormat="1" applyFont="1" applyAlignment="1">
      <alignment horizontal="center" vertical="center"/>
    </xf>
    <xf numFmtId="164" fontId="97" fillId="0" borderId="0" xfId="0" applyNumberFormat="1" applyFont="1" applyAlignment="1">
      <alignment horizontal="center" vertical="center"/>
    </xf>
    <xf numFmtId="4" fontId="98" fillId="0" borderId="0" xfId="0" applyNumberFormat="1" applyFont="1" applyAlignment="1">
      <alignment horizontal="center" vertical="center"/>
    </xf>
    <xf numFmtId="164" fontId="99" fillId="0" borderId="0" xfId="0" applyNumberFormat="1" applyFont="1" applyAlignment="1">
      <alignment horizontal="center" vertical="center"/>
    </xf>
    <xf numFmtId="4" fontId="100" fillId="0" borderId="0" xfId="0" applyNumberFormat="1" applyFont="1" applyAlignment="1">
      <alignment horizontal="center" vertical="center"/>
    </xf>
    <xf numFmtId="164" fontId="101" fillId="0" borderId="0" xfId="0" applyNumberFormat="1" applyFont="1" applyAlignment="1">
      <alignment horizontal="center" vertical="center"/>
    </xf>
    <xf numFmtId="4" fontId="102" fillId="0" borderId="0" xfId="0" applyNumberFormat="1" applyFont="1" applyAlignment="1">
      <alignment horizontal="center" vertical="center"/>
    </xf>
    <xf numFmtId="164" fontId="103" fillId="0" borderId="0" xfId="0" applyNumberFormat="1" applyFont="1" applyAlignment="1">
      <alignment horizontal="center" vertical="center"/>
    </xf>
    <xf numFmtId="4" fontId="104" fillId="0" borderId="0" xfId="0" applyNumberFormat="1" applyFont="1" applyAlignment="1">
      <alignment horizontal="center" vertical="center"/>
    </xf>
    <xf numFmtId="164" fontId="105" fillId="0" borderId="0" xfId="0" applyNumberFormat="1" applyFont="1" applyAlignment="1">
      <alignment horizontal="center" vertical="center"/>
    </xf>
    <xf numFmtId="0" fontId="106" fillId="0" borderId="0" xfId="0" applyFont="1" applyAlignment="1">
      <alignment horizontal="center" vertical="center" wrapText="1"/>
    </xf>
    <xf numFmtId="4" fontId="113" fillId="0" borderId="0" xfId="0" applyNumberFormat="1" applyFont="1" applyAlignment="1">
      <alignment horizontal="center" vertical="center"/>
    </xf>
    <xf numFmtId="164" fontId="114" fillId="0" borderId="0" xfId="0" applyNumberFormat="1" applyFont="1" applyAlignment="1">
      <alignment horizontal="center" vertical="center"/>
    </xf>
    <xf numFmtId="4" fontId="115" fillId="0" borderId="0" xfId="0" applyNumberFormat="1" applyFont="1" applyAlignment="1">
      <alignment horizontal="center" vertical="center"/>
    </xf>
    <xf numFmtId="164" fontId="116" fillId="0" borderId="0" xfId="0" applyNumberFormat="1" applyFont="1" applyAlignment="1">
      <alignment horizontal="center" vertical="center"/>
    </xf>
    <xf numFmtId="4" fontId="117" fillId="0" borderId="0" xfId="0" applyNumberFormat="1" applyFont="1" applyAlignment="1">
      <alignment horizontal="center" vertical="center"/>
    </xf>
    <xf numFmtId="164" fontId="118" fillId="0" borderId="0" xfId="0" applyNumberFormat="1" applyFont="1" applyAlignment="1">
      <alignment horizontal="center" vertical="center"/>
    </xf>
    <xf numFmtId="4" fontId="119" fillId="0" borderId="0" xfId="0" applyNumberFormat="1" applyFont="1" applyAlignment="1">
      <alignment horizontal="center" vertical="center"/>
    </xf>
    <xf numFmtId="164" fontId="120" fillId="0" borderId="0" xfId="0" applyNumberFormat="1" applyFont="1" applyAlignment="1">
      <alignment horizontal="center" vertical="center"/>
    </xf>
    <xf numFmtId="4" fontId="121" fillId="0" borderId="0" xfId="0" applyNumberFormat="1" applyFont="1" applyAlignment="1">
      <alignment horizontal="center" vertical="center"/>
    </xf>
    <xf numFmtId="164" fontId="122" fillId="0" borderId="0" xfId="0" applyNumberFormat="1" applyFont="1" applyAlignment="1">
      <alignment horizontal="center" vertical="center"/>
    </xf>
    <xf numFmtId="4" fontId="123" fillId="0" borderId="0" xfId="0" applyNumberFormat="1" applyFont="1" applyAlignment="1">
      <alignment horizontal="center" vertical="center"/>
    </xf>
    <xf numFmtId="164" fontId="124" fillId="0" borderId="0" xfId="0" applyNumberFormat="1" applyFont="1" applyAlignment="1">
      <alignment horizontal="center" vertical="center"/>
    </xf>
    <xf numFmtId="4" fontId="125" fillId="0" borderId="0" xfId="0" applyNumberFormat="1" applyFont="1" applyAlignment="1">
      <alignment horizontal="center" vertical="center"/>
    </xf>
    <xf numFmtId="164" fontId="126" fillId="0" borderId="0" xfId="0" applyNumberFormat="1" applyFont="1" applyAlignment="1">
      <alignment horizontal="center" vertical="center"/>
    </xf>
    <xf numFmtId="4" fontId="127" fillId="0" borderId="0" xfId="0" applyNumberFormat="1" applyFont="1" applyAlignment="1">
      <alignment horizontal="center" vertical="center"/>
    </xf>
    <xf numFmtId="164" fontId="128" fillId="0" borderId="0" xfId="0" applyNumberFormat="1" applyFont="1" applyAlignment="1">
      <alignment horizontal="center" vertical="center"/>
    </xf>
    <xf numFmtId="4" fontId="129" fillId="0" borderId="0" xfId="0" applyNumberFormat="1" applyFont="1" applyAlignment="1">
      <alignment horizontal="center" vertical="center"/>
    </xf>
    <xf numFmtId="164" fontId="130" fillId="0" borderId="0" xfId="0" applyNumberFormat="1" applyFont="1" applyAlignment="1">
      <alignment horizontal="center" vertical="center"/>
    </xf>
    <xf numFmtId="4" fontId="131" fillId="0" borderId="0" xfId="0" applyNumberFormat="1" applyFont="1" applyAlignment="1">
      <alignment horizontal="center" vertical="center"/>
    </xf>
    <xf numFmtId="164" fontId="132" fillId="0" borderId="0" xfId="0" applyNumberFormat="1" applyFont="1" applyAlignment="1">
      <alignment horizontal="center" vertical="center"/>
    </xf>
    <xf numFmtId="4" fontId="133" fillId="0" borderId="0" xfId="0" applyNumberFormat="1" applyFont="1" applyAlignment="1">
      <alignment horizontal="center" vertical="center"/>
    </xf>
    <xf numFmtId="164" fontId="134" fillId="0" borderId="0" xfId="0" applyNumberFormat="1" applyFont="1" applyAlignment="1">
      <alignment horizontal="center" vertical="center"/>
    </xf>
    <xf numFmtId="4" fontId="135" fillId="0" borderId="0" xfId="0" applyNumberFormat="1" applyFont="1" applyAlignment="1">
      <alignment horizontal="center" vertical="center"/>
    </xf>
    <xf numFmtId="164" fontId="136" fillId="0" borderId="0" xfId="0" applyNumberFormat="1" applyFont="1" applyAlignment="1">
      <alignment horizontal="center" vertical="center"/>
    </xf>
    <xf numFmtId="0" fontId="137" fillId="0" borderId="0" xfId="0" applyFont="1" applyAlignment="1">
      <alignment horizontal="center" vertical="center" wrapText="1"/>
    </xf>
    <xf numFmtId="4" fontId="144" fillId="0" borderId="0" xfId="0" applyNumberFormat="1" applyFont="1" applyAlignment="1">
      <alignment horizontal="center" vertical="center"/>
    </xf>
    <xf numFmtId="164" fontId="145" fillId="0" borderId="0" xfId="0" applyNumberFormat="1" applyFont="1" applyAlignment="1">
      <alignment horizontal="center" vertical="center"/>
    </xf>
    <xf numFmtId="4" fontId="146" fillId="0" borderId="0" xfId="0" applyNumberFormat="1" applyFont="1" applyAlignment="1">
      <alignment horizontal="center" vertical="center"/>
    </xf>
    <xf numFmtId="164" fontId="147" fillId="0" borderId="0" xfId="0" applyNumberFormat="1" applyFont="1" applyAlignment="1">
      <alignment horizontal="center" vertical="center"/>
    </xf>
    <xf numFmtId="4" fontId="148" fillId="0" borderId="0" xfId="0" applyNumberFormat="1" applyFont="1" applyAlignment="1">
      <alignment horizontal="center" vertical="center"/>
    </xf>
    <xf numFmtId="164" fontId="149" fillId="0" borderId="0" xfId="0" applyNumberFormat="1" applyFont="1" applyAlignment="1">
      <alignment horizontal="center" vertical="center"/>
    </xf>
    <xf numFmtId="4" fontId="150" fillId="0" borderId="0" xfId="0" applyNumberFormat="1" applyFont="1" applyAlignment="1">
      <alignment horizontal="center" vertical="center"/>
    </xf>
    <xf numFmtId="164" fontId="151" fillId="0" borderId="0" xfId="0" applyNumberFormat="1" applyFont="1" applyAlignment="1">
      <alignment horizontal="center" vertical="center"/>
    </xf>
    <xf numFmtId="4" fontId="152" fillId="0" borderId="0" xfId="0" applyNumberFormat="1" applyFont="1" applyAlignment="1">
      <alignment horizontal="center" vertical="center"/>
    </xf>
    <xf numFmtId="164" fontId="153" fillId="0" borderId="0" xfId="0" applyNumberFormat="1" applyFont="1" applyAlignment="1">
      <alignment horizontal="center" vertical="center"/>
    </xf>
    <xf numFmtId="4" fontId="154" fillId="0" borderId="0" xfId="0" applyNumberFormat="1" applyFont="1" applyAlignment="1">
      <alignment horizontal="center" vertical="center"/>
    </xf>
    <xf numFmtId="164" fontId="155" fillId="0" borderId="0" xfId="0" applyNumberFormat="1" applyFont="1" applyAlignment="1">
      <alignment horizontal="center" vertical="center"/>
    </xf>
    <xf numFmtId="4" fontId="156" fillId="0" borderId="0" xfId="0" applyNumberFormat="1" applyFont="1" applyAlignment="1">
      <alignment horizontal="center" vertical="center"/>
    </xf>
    <xf numFmtId="164" fontId="157" fillId="0" borderId="0" xfId="0" applyNumberFormat="1" applyFont="1" applyAlignment="1">
      <alignment horizontal="center" vertical="center"/>
    </xf>
    <xf numFmtId="4" fontId="158" fillId="0" borderId="0" xfId="0" applyNumberFormat="1" applyFont="1" applyAlignment="1">
      <alignment horizontal="center" vertical="center"/>
    </xf>
    <xf numFmtId="164" fontId="159" fillId="0" borderId="0" xfId="0" applyNumberFormat="1" applyFont="1" applyAlignment="1">
      <alignment horizontal="center" vertical="center"/>
    </xf>
    <xf numFmtId="4" fontId="160" fillId="0" borderId="0" xfId="0" applyNumberFormat="1" applyFont="1" applyAlignment="1">
      <alignment horizontal="center" vertical="center"/>
    </xf>
    <xf numFmtId="164" fontId="161" fillId="0" borderId="0" xfId="0" applyNumberFormat="1" applyFont="1" applyAlignment="1">
      <alignment horizontal="center" vertical="center"/>
    </xf>
    <xf numFmtId="4" fontId="162" fillId="0" borderId="0" xfId="0" applyNumberFormat="1" applyFont="1" applyAlignment="1">
      <alignment horizontal="center" vertical="center"/>
    </xf>
    <xf numFmtId="164" fontId="163" fillId="0" borderId="0" xfId="0" applyNumberFormat="1" applyFont="1" applyAlignment="1">
      <alignment horizontal="center" vertical="center"/>
    </xf>
    <xf numFmtId="4" fontId="164" fillId="0" borderId="0" xfId="0" applyNumberFormat="1" applyFont="1" applyAlignment="1">
      <alignment horizontal="center" vertical="center"/>
    </xf>
    <xf numFmtId="164" fontId="165" fillId="0" borderId="0" xfId="0" applyNumberFormat="1" applyFont="1" applyAlignment="1">
      <alignment horizontal="center" vertical="center"/>
    </xf>
    <xf numFmtId="4" fontId="166" fillId="0" borderId="0" xfId="0" applyNumberFormat="1" applyFont="1" applyAlignment="1">
      <alignment horizontal="center" vertical="center"/>
    </xf>
    <xf numFmtId="164" fontId="167" fillId="0" borderId="0" xfId="0" applyNumberFormat="1" applyFont="1" applyAlignment="1">
      <alignment horizontal="center" vertical="center"/>
    </xf>
    <xf numFmtId="0" fontId="168" fillId="0" borderId="0" xfId="0" applyFont="1" applyAlignment="1">
      <alignment horizontal="center" vertical="center" wrapText="1"/>
    </xf>
    <xf numFmtId="4" fontId="175" fillId="0" borderId="0" xfId="0" applyNumberFormat="1" applyFont="1" applyAlignment="1">
      <alignment horizontal="center" vertical="center"/>
    </xf>
    <xf numFmtId="164" fontId="176" fillId="0" borderId="0" xfId="0" applyNumberFormat="1" applyFont="1" applyAlignment="1">
      <alignment horizontal="center" vertical="center"/>
    </xf>
    <xf numFmtId="4" fontId="177" fillId="0" borderId="0" xfId="0" applyNumberFormat="1" applyFont="1" applyAlignment="1">
      <alignment horizontal="center" vertical="center"/>
    </xf>
    <xf numFmtId="164" fontId="178" fillId="0" borderId="0" xfId="0" applyNumberFormat="1" applyFont="1" applyAlignment="1">
      <alignment horizontal="center" vertical="center"/>
    </xf>
    <xf numFmtId="4" fontId="179" fillId="0" borderId="0" xfId="0" applyNumberFormat="1" applyFont="1" applyAlignment="1">
      <alignment horizontal="center" vertical="center"/>
    </xf>
    <xf numFmtId="164" fontId="180" fillId="0" borderId="0" xfId="0" applyNumberFormat="1" applyFont="1" applyAlignment="1">
      <alignment horizontal="center" vertical="center"/>
    </xf>
    <xf numFmtId="4" fontId="181" fillId="0" borderId="0" xfId="0" applyNumberFormat="1" applyFont="1" applyAlignment="1">
      <alignment horizontal="center" vertical="center"/>
    </xf>
    <xf numFmtId="164" fontId="182" fillId="0" borderId="0" xfId="0" applyNumberFormat="1" applyFont="1" applyAlignment="1">
      <alignment horizontal="center" vertical="center"/>
    </xf>
    <xf numFmtId="4" fontId="183" fillId="0" borderId="0" xfId="0" applyNumberFormat="1" applyFont="1" applyAlignment="1">
      <alignment horizontal="center" vertical="center"/>
    </xf>
    <xf numFmtId="164" fontId="184" fillId="0" borderId="0" xfId="0" applyNumberFormat="1" applyFont="1" applyAlignment="1">
      <alignment horizontal="center" vertical="center"/>
    </xf>
    <xf numFmtId="4" fontId="185" fillId="0" borderId="0" xfId="0" applyNumberFormat="1" applyFont="1" applyAlignment="1">
      <alignment horizontal="center" vertical="center"/>
    </xf>
    <xf numFmtId="164" fontId="186" fillId="0" borderId="0" xfId="0" applyNumberFormat="1" applyFont="1" applyAlignment="1">
      <alignment horizontal="center" vertical="center"/>
    </xf>
    <xf numFmtId="4" fontId="187" fillId="0" borderId="0" xfId="0" applyNumberFormat="1" applyFont="1" applyAlignment="1">
      <alignment horizontal="center" vertical="center"/>
    </xf>
    <xf numFmtId="164" fontId="188" fillId="0" borderId="0" xfId="0" applyNumberFormat="1" applyFont="1" applyAlignment="1">
      <alignment horizontal="center" vertical="center"/>
    </xf>
    <xf numFmtId="4" fontId="189" fillId="0" borderId="0" xfId="0" applyNumberFormat="1" applyFont="1" applyAlignment="1">
      <alignment horizontal="center" vertical="center"/>
    </xf>
    <xf numFmtId="164" fontId="190" fillId="0" borderId="0" xfId="0" applyNumberFormat="1" applyFont="1" applyAlignment="1">
      <alignment horizontal="center" vertical="center"/>
    </xf>
    <xf numFmtId="4" fontId="191" fillId="0" borderId="0" xfId="0" applyNumberFormat="1" applyFont="1" applyAlignment="1">
      <alignment horizontal="center" vertical="center"/>
    </xf>
    <xf numFmtId="164" fontId="192" fillId="0" borderId="0" xfId="0" applyNumberFormat="1" applyFont="1" applyAlignment="1">
      <alignment horizontal="center" vertical="center"/>
    </xf>
    <xf numFmtId="4" fontId="193" fillId="0" borderId="0" xfId="0" applyNumberFormat="1" applyFont="1" applyAlignment="1">
      <alignment horizontal="center" vertical="center"/>
    </xf>
    <xf numFmtId="164" fontId="194" fillId="0" borderId="0" xfId="0" applyNumberFormat="1" applyFont="1" applyAlignment="1">
      <alignment horizontal="center" vertical="center"/>
    </xf>
    <xf numFmtId="4" fontId="195" fillId="0" borderId="0" xfId="0" applyNumberFormat="1" applyFont="1" applyAlignment="1">
      <alignment horizontal="center" vertical="center"/>
    </xf>
    <xf numFmtId="164" fontId="196" fillId="0" borderId="0" xfId="0" applyNumberFormat="1" applyFont="1" applyAlignment="1">
      <alignment horizontal="center" vertical="center"/>
    </xf>
    <xf numFmtId="4" fontId="197" fillId="0" borderId="0" xfId="0" applyNumberFormat="1" applyFont="1" applyAlignment="1">
      <alignment horizontal="center" vertical="center"/>
    </xf>
    <xf numFmtId="164" fontId="198" fillId="0" borderId="0" xfId="0" applyNumberFormat="1" applyFont="1" applyAlignment="1">
      <alignment horizontal="center" vertical="center"/>
    </xf>
    <xf numFmtId="0" fontId="199" fillId="0" borderId="0" xfId="0" applyFont="1" applyAlignment="1">
      <alignment horizontal="center" vertical="center" wrapText="1"/>
    </xf>
    <xf numFmtId="4" fontId="206" fillId="0" borderId="0" xfId="0" applyNumberFormat="1" applyFont="1" applyAlignment="1">
      <alignment horizontal="center" vertical="center"/>
    </xf>
    <xf numFmtId="164" fontId="207" fillId="0" borderId="0" xfId="0" applyNumberFormat="1" applyFont="1" applyAlignment="1">
      <alignment horizontal="center" vertical="center"/>
    </xf>
    <xf numFmtId="4" fontId="208" fillId="0" borderId="0" xfId="0" applyNumberFormat="1" applyFont="1" applyAlignment="1">
      <alignment horizontal="center" vertical="center"/>
    </xf>
    <xf numFmtId="164" fontId="209" fillId="0" borderId="0" xfId="0" applyNumberFormat="1" applyFont="1" applyAlignment="1">
      <alignment horizontal="center" vertical="center"/>
    </xf>
    <xf numFmtId="4" fontId="210" fillId="0" borderId="0" xfId="0" applyNumberFormat="1" applyFont="1" applyAlignment="1">
      <alignment horizontal="center" vertical="center"/>
    </xf>
    <xf numFmtId="164" fontId="211" fillId="0" borderId="0" xfId="0" applyNumberFormat="1" applyFont="1" applyAlignment="1">
      <alignment horizontal="center" vertical="center"/>
    </xf>
    <xf numFmtId="4" fontId="212" fillId="0" borderId="0" xfId="0" applyNumberFormat="1" applyFont="1" applyAlignment="1">
      <alignment horizontal="center" vertical="center"/>
    </xf>
    <xf numFmtId="164" fontId="213" fillId="0" borderId="0" xfId="0" applyNumberFormat="1" applyFont="1" applyAlignment="1">
      <alignment horizontal="center" vertical="center"/>
    </xf>
    <xf numFmtId="4" fontId="214" fillId="0" borderId="0" xfId="0" applyNumberFormat="1" applyFont="1" applyAlignment="1">
      <alignment horizontal="center" vertical="center"/>
    </xf>
    <xf numFmtId="164" fontId="215" fillId="0" borderId="0" xfId="0" applyNumberFormat="1" applyFont="1" applyAlignment="1">
      <alignment horizontal="center" vertical="center"/>
    </xf>
    <xf numFmtId="4" fontId="216" fillId="0" borderId="0" xfId="0" applyNumberFormat="1" applyFont="1" applyAlignment="1">
      <alignment horizontal="center" vertical="center"/>
    </xf>
    <xf numFmtId="164" fontId="217" fillId="0" borderId="0" xfId="0" applyNumberFormat="1" applyFont="1" applyAlignment="1">
      <alignment horizontal="center" vertical="center"/>
    </xf>
    <xf numFmtId="4" fontId="218" fillId="0" borderId="0" xfId="0" applyNumberFormat="1" applyFont="1" applyAlignment="1">
      <alignment horizontal="center" vertical="center"/>
    </xf>
    <xf numFmtId="164" fontId="219" fillId="0" borderId="0" xfId="0" applyNumberFormat="1" applyFont="1" applyAlignment="1">
      <alignment horizontal="center" vertical="center"/>
    </xf>
    <xf numFmtId="4" fontId="220" fillId="0" borderId="0" xfId="0" applyNumberFormat="1" applyFont="1" applyAlignment="1">
      <alignment horizontal="center" vertical="center"/>
    </xf>
    <xf numFmtId="164" fontId="221" fillId="0" borderId="0" xfId="0" applyNumberFormat="1" applyFont="1" applyAlignment="1">
      <alignment horizontal="center" vertical="center"/>
    </xf>
    <xf numFmtId="4" fontId="222" fillId="0" borderId="0" xfId="0" applyNumberFormat="1" applyFont="1" applyAlignment="1">
      <alignment horizontal="center" vertical="center"/>
    </xf>
    <xf numFmtId="164" fontId="223" fillId="0" borderId="0" xfId="0" applyNumberFormat="1" applyFont="1" applyAlignment="1">
      <alignment horizontal="center" vertical="center"/>
    </xf>
    <xf numFmtId="4" fontId="224" fillId="0" borderId="0" xfId="0" applyNumberFormat="1" applyFont="1" applyAlignment="1">
      <alignment horizontal="center" vertical="center"/>
    </xf>
    <xf numFmtId="164" fontId="225" fillId="0" borderId="0" xfId="0" applyNumberFormat="1" applyFont="1" applyAlignment="1">
      <alignment horizontal="center" vertical="center"/>
    </xf>
    <xf numFmtId="4" fontId="226" fillId="0" borderId="0" xfId="0" applyNumberFormat="1" applyFont="1" applyAlignment="1">
      <alignment horizontal="center" vertical="center"/>
    </xf>
    <xf numFmtId="164" fontId="227" fillId="0" borderId="0" xfId="0" applyNumberFormat="1" applyFont="1" applyAlignment="1">
      <alignment horizontal="center" vertical="center"/>
    </xf>
    <xf numFmtId="4" fontId="228" fillId="0" borderId="0" xfId="0" applyNumberFormat="1" applyFont="1" applyAlignment="1">
      <alignment horizontal="center" vertical="center"/>
    </xf>
    <xf numFmtId="164" fontId="229" fillId="0" borderId="0" xfId="0" applyNumberFormat="1" applyFont="1" applyAlignment="1">
      <alignment horizontal="center" vertical="center"/>
    </xf>
    <xf numFmtId="0" fontId="230" fillId="0" borderId="0" xfId="0" applyFont="1" applyAlignment="1">
      <alignment horizontal="center" vertical="center" wrapText="1"/>
    </xf>
    <xf numFmtId="4" fontId="237" fillId="0" borderId="0" xfId="0" applyNumberFormat="1" applyFont="1" applyAlignment="1">
      <alignment horizontal="center" vertical="center"/>
    </xf>
    <xf numFmtId="164" fontId="238" fillId="0" borderId="0" xfId="0" applyNumberFormat="1" applyFont="1" applyAlignment="1">
      <alignment horizontal="center" vertical="center"/>
    </xf>
    <xf numFmtId="4" fontId="239" fillId="0" borderId="0" xfId="0" applyNumberFormat="1" applyFont="1" applyAlignment="1">
      <alignment horizontal="center" vertical="center"/>
    </xf>
    <xf numFmtId="164" fontId="240" fillId="0" borderId="0" xfId="0" applyNumberFormat="1" applyFont="1" applyAlignment="1">
      <alignment horizontal="center" vertical="center"/>
    </xf>
    <xf numFmtId="4" fontId="241" fillId="0" borderId="0" xfId="0" applyNumberFormat="1" applyFont="1" applyAlignment="1">
      <alignment horizontal="center" vertical="center"/>
    </xf>
    <xf numFmtId="164" fontId="242" fillId="0" borderId="0" xfId="0" applyNumberFormat="1" applyFont="1" applyAlignment="1">
      <alignment horizontal="center" vertical="center"/>
    </xf>
    <xf numFmtId="4" fontId="243" fillId="0" borderId="0" xfId="0" applyNumberFormat="1" applyFont="1" applyAlignment="1">
      <alignment horizontal="center" vertical="center"/>
    </xf>
    <xf numFmtId="164" fontId="244" fillId="0" borderId="0" xfId="0" applyNumberFormat="1" applyFont="1" applyAlignment="1">
      <alignment horizontal="center" vertical="center"/>
    </xf>
    <xf numFmtId="4" fontId="245" fillId="0" borderId="0" xfId="0" applyNumberFormat="1" applyFont="1" applyAlignment="1">
      <alignment horizontal="center" vertical="center"/>
    </xf>
    <xf numFmtId="164" fontId="246" fillId="0" borderId="0" xfId="0" applyNumberFormat="1" applyFont="1" applyAlignment="1">
      <alignment horizontal="center" vertical="center"/>
    </xf>
    <xf numFmtId="4" fontId="247" fillId="0" borderId="0" xfId="0" applyNumberFormat="1" applyFont="1" applyAlignment="1">
      <alignment horizontal="center" vertical="center"/>
    </xf>
    <xf numFmtId="164" fontId="248" fillId="0" borderId="0" xfId="0" applyNumberFormat="1" applyFont="1" applyAlignment="1">
      <alignment horizontal="center" vertical="center"/>
    </xf>
    <xf numFmtId="4" fontId="249" fillId="0" borderId="0" xfId="0" applyNumberFormat="1" applyFont="1" applyAlignment="1">
      <alignment horizontal="center" vertical="center"/>
    </xf>
    <xf numFmtId="164" fontId="250" fillId="0" borderId="0" xfId="0" applyNumberFormat="1" applyFont="1" applyAlignment="1">
      <alignment horizontal="center" vertical="center"/>
    </xf>
    <xf numFmtId="4" fontId="251" fillId="0" borderId="0" xfId="0" applyNumberFormat="1" applyFont="1" applyAlignment="1">
      <alignment horizontal="center" vertical="center"/>
    </xf>
    <xf numFmtId="164" fontId="252" fillId="0" borderId="0" xfId="0" applyNumberFormat="1" applyFont="1" applyAlignment="1">
      <alignment horizontal="center" vertical="center"/>
    </xf>
    <xf numFmtId="4" fontId="253" fillId="0" borderId="0" xfId="0" applyNumberFormat="1" applyFont="1" applyAlignment="1">
      <alignment horizontal="center" vertical="center"/>
    </xf>
    <xf numFmtId="164" fontId="254" fillId="0" borderId="0" xfId="0" applyNumberFormat="1" applyFont="1" applyAlignment="1">
      <alignment horizontal="center" vertical="center"/>
    </xf>
    <xf numFmtId="4" fontId="255" fillId="0" borderId="0" xfId="0" applyNumberFormat="1" applyFont="1" applyAlignment="1">
      <alignment horizontal="center" vertical="center"/>
    </xf>
    <xf numFmtId="164" fontId="256" fillId="0" borderId="0" xfId="0" applyNumberFormat="1" applyFont="1" applyAlignment="1">
      <alignment horizontal="center" vertical="center"/>
    </xf>
    <xf numFmtId="4" fontId="257" fillId="0" borderId="0" xfId="0" applyNumberFormat="1" applyFont="1" applyAlignment="1">
      <alignment horizontal="center" vertical="center"/>
    </xf>
    <xf numFmtId="164" fontId="258" fillId="0" borderId="0" xfId="0" applyNumberFormat="1" applyFont="1" applyAlignment="1">
      <alignment horizontal="center" vertical="center"/>
    </xf>
    <xf numFmtId="4" fontId="259" fillId="0" borderId="0" xfId="0" applyNumberFormat="1" applyFont="1" applyAlignment="1">
      <alignment horizontal="center" vertical="center"/>
    </xf>
    <xf numFmtId="164" fontId="260" fillId="0" borderId="0" xfId="0" applyNumberFormat="1" applyFont="1" applyAlignment="1">
      <alignment horizontal="center" vertical="center"/>
    </xf>
    <xf numFmtId="0" fontId="261" fillId="0" borderId="0" xfId="0" applyFont="1" applyAlignment="1">
      <alignment horizontal="center" vertical="center" wrapText="1"/>
    </xf>
    <xf numFmtId="4" fontId="268" fillId="0" borderId="0" xfId="0" applyNumberFormat="1" applyFont="1" applyAlignment="1">
      <alignment horizontal="center" vertical="center"/>
    </xf>
    <xf numFmtId="164" fontId="269" fillId="0" borderId="0" xfId="0" applyNumberFormat="1" applyFont="1" applyAlignment="1">
      <alignment horizontal="center" vertical="center"/>
    </xf>
    <xf numFmtId="4" fontId="270" fillId="0" borderId="0" xfId="0" applyNumberFormat="1" applyFont="1" applyAlignment="1">
      <alignment horizontal="center" vertical="center"/>
    </xf>
    <xf numFmtId="164" fontId="271" fillId="0" borderId="0" xfId="0" applyNumberFormat="1" applyFont="1" applyAlignment="1">
      <alignment horizontal="center" vertical="center"/>
    </xf>
    <xf numFmtId="4" fontId="272" fillId="0" borderId="0" xfId="0" applyNumberFormat="1" applyFont="1" applyAlignment="1">
      <alignment horizontal="center" vertical="center"/>
    </xf>
    <xf numFmtId="164" fontId="273" fillId="0" borderId="0" xfId="0" applyNumberFormat="1" applyFont="1" applyAlignment="1">
      <alignment horizontal="center" vertical="center"/>
    </xf>
    <xf numFmtId="4" fontId="274" fillId="0" borderId="0" xfId="0" applyNumberFormat="1" applyFont="1" applyAlignment="1">
      <alignment horizontal="center" vertical="center"/>
    </xf>
    <xf numFmtId="164" fontId="275" fillId="0" borderId="0" xfId="0" applyNumberFormat="1" applyFont="1" applyAlignment="1">
      <alignment horizontal="center" vertical="center"/>
    </xf>
    <xf numFmtId="4" fontId="276" fillId="0" borderId="0" xfId="0" applyNumberFormat="1" applyFont="1" applyAlignment="1">
      <alignment horizontal="center" vertical="center"/>
    </xf>
    <xf numFmtId="164" fontId="277" fillId="0" borderId="0" xfId="0" applyNumberFormat="1" applyFont="1" applyAlignment="1">
      <alignment horizontal="center" vertical="center"/>
    </xf>
    <xf numFmtId="4" fontId="278" fillId="0" borderId="0" xfId="0" applyNumberFormat="1" applyFont="1" applyAlignment="1">
      <alignment horizontal="center" vertical="center"/>
    </xf>
    <xf numFmtId="164" fontId="279" fillId="0" borderId="0" xfId="0" applyNumberFormat="1" applyFont="1" applyAlignment="1">
      <alignment horizontal="center" vertical="center"/>
    </xf>
    <xf numFmtId="4" fontId="280" fillId="0" borderId="0" xfId="0" applyNumberFormat="1" applyFont="1" applyAlignment="1">
      <alignment horizontal="center" vertical="center"/>
    </xf>
    <xf numFmtId="164" fontId="281" fillId="0" borderId="0" xfId="0" applyNumberFormat="1" applyFont="1" applyAlignment="1">
      <alignment horizontal="center" vertical="center"/>
    </xf>
    <xf numFmtId="4" fontId="282" fillId="0" borderId="0" xfId="0" applyNumberFormat="1" applyFont="1" applyAlignment="1">
      <alignment horizontal="center" vertical="center"/>
    </xf>
    <xf numFmtId="164" fontId="283" fillId="0" borderId="0" xfId="0" applyNumberFormat="1" applyFont="1" applyAlignment="1">
      <alignment horizontal="center" vertical="center"/>
    </xf>
    <xf numFmtId="4" fontId="284" fillId="0" borderId="0" xfId="0" applyNumberFormat="1" applyFont="1" applyAlignment="1">
      <alignment horizontal="center" vertical="center"/>
    </xf>
    <xf numFmtId="164" fontId="285" fillId="0" borderId="0" xfId="0" applyNumberFormat="1" applyFont="1" applyAlignment="1">
      <alignment horizontal="center" vertical="center"/>
    </xf>
    <xf numFmtId="4" fontId="286" fillId="0" borderId="0" xfId="0" applyNumberFormat="1" applyFont="1" applyAlignment="1">
      <alignment horizontal="center" vertical="center"/>
    </xf>
    <xf numFmtId="164" fontId="287" fillId="0" borderId="0" xfId="0" applyNumberFormat="1" applyFont="1" applyAlignment="1">
      <alignment horizontal="center" vertical="center"/>
    </xf>
    <xf numFmtId="4" fontId="288" fillId="0" borderId="0" xfId="0" applyNumberFormat="1" applyFont="1" applyAlignment="1">
      <alignment horizontal="center" vertical="center"/>
    </xf>
    <xf numFmtId="164" fontId="289" fillId="0" borderId="0" xfId="0" applyNumberFormat="1" applyFont="1" applyAlignment="1">
      <alignment horizontal="center" vertical="center"/>
    </xf>
    <xf numFmtId="4" fontId="290" fillId="0" borderId="0" xfId="0" applyNumberFormat="1" applyFont="1" applyAlignment="1">
      <alignment horizontal="center" vertical="center"/>
    </xf>
    <xf numFmtId="164" fontId="291" fillId="0" borderId="0" xfId="0" applyNumberFormat="1" applyFont="1" applyAlignment="1">
      <alignment horizontal="center" vertical="center"/>
    </xf>
    <xf numFmtId="0" fontId="292" fillId="3" borderId="1" xfId="0" applyFont="1" applyFill="1" applyBorder="1" applyAlignment="1">
      <alignment horizontal="center" vertical="center" wrapText="1"/>
    </xf>
    <xf numFmtId="164" fontId="292" fillId="3" borderId="1" xfId="0" applyNumberFormat="1" applyFont="1" applyFill="1" applyBorder="1" applyAlignment="1">
      <alignment horizontal="center" vertical="center" wrapText="1"/>
    </xf>
    <xf numFmtId="0" fontId="293" fillId="0" borderId="0" xfId="0" applyFont="1" applyAlignment="1">
      <alignment horizontal="center" vertical="center" wrapText="1"/>
    </xf>
    <xf numFmtId="4" fontId="300" fillId="0" borderId="0" xfId="0" applyNumberFormat="1" applyFont="1" applyAlignment="1">
      <alignment horizontal="center" vertical="center"/>
    </xf>
    <xf numFmtId="164" fontId="301" fillId="0" borderId="0" xfId="0" applyNumberFormat="1" applyFont="1" applyAlignment="1">
      <alignment horizontal="center" vertical="center"/>
    </xf>
    <xf numFmtId="4" fontId="302" fillId="0" borderId="0" xfId="0" applyNumberFormat="1" applyFont="1" applyAlignment="1">
      <alignment horizontal="center" vertical="center"/>
    </xf>
    <xf numFmtId="164" fontId="303" fillId="0" borderId="0" xfId="0" applyNumberFormat="1" applyFont="1" applyAlignment="1">
      <alignment horizontal="center" vertical="center"/>
    </xf>
    <xf numFmtId="4" fontId="304" fillId="0" borderId="0" xfId="0" applyNumberFormat="1" applyFont="1" applyAlignment="1">
      <alignment horizontal="center" vertical="center"/>
    </xf>
    <xf numFmtId="164" fontId="305" fillId="0" borderId="0" xfId="0" applyNumberFormat="1" applyFont="1" applyAlignment="1">
      <alignment horizontal="center" vertical="center"/>
    </xf>
    <xf numFmtId="4" fontId="306" fillId="0" borderId="0" xfId="0" applyNumberFormat="1" applyFont="1" applyAlignment="1">
      <alignment horizontal="center" vertical="center"/>
    </xf>
    <xf numFmtId="164" fontId="307" fillId="0" borderId="0" xfId="0" applyNumberFormat="1" applyFont="1" applyAlignment="1">
      <alignment horizontal="center" vertical="center"/>
    </xf>
    <xf numFmtId="4" fontId="308" fillId="0" borderId="0" xfId="0" applyNumberFormat="1" applyFont="1" applyAlignment="1">
      <alignment horizontal="center" vertical="center"/>
    </xf>
    <xf numFmtId="164" fontId="309" fillId="0" borderId="0" xfId="0" applyNumberFormat="1" applyFont="1" applyAlignment="1">
      <alignment horizontal="center" vertical="center"/>
    </xf>
    <xf numFmtId="4" fontId="310" fillId="0" borderId="0" xfId="0" applyNumberFormat="1" applyFont="1" applyAlignment="1">
      <alignment horizontal="center" vertical="center"/>
    </xf>
    <xf numFmtId="164" fontId="311" fillId="0" borderId="0" xfId="0" applyNumberFormat="1" applyFont="1" applyAlignment="1">
      <alignment horizontal="center" vertical="center"/>
    </xf>
    <xf numFmtId="4" fontId="312" fillId="0" borderId="0" xfId="0" applyNumberFormat="1" applyFont="1" applyAlignment="1">
      <alignment horizontal="center" vertical="center"/>
    </xf>
    <xf numFmtId="164" fontId="313" fillId="0" borderId="0" xfId="0" applyNumberFormat="1" applyFont="1" applyAlignment="1">
      <alignment horizontal="center" vertical="center"/>
    </xf>
    <xf numFmtId="4" fontId="314" fillId="0" borderId="0" xfId="0" applyNumberFormat="1" applyFont="1" applyAlignment="1">
      <alignment horizontal="center" vertical="center"/>
    </xf>
    <xf numFmtId="164" fontId="315" fillId="0" borderId="0" xfId="0" applyNumberFormat="1" applyFont="1" applyAlignment="1">
      <alignment horizontal="center" vertical="center"/>
    </xf>
    <xf numFmtId="4" fontId="316" fillId="0" borderId="0" xfId="0" applyNumberFormat="1" applyFont="1" applyAlignment="1">
      <alignment horizontal="center" vertical="center"/>
    </xf>
    <xf numFmtId="164" fontId="317" fillId="0" borderId="0" xfId="0" applyNumberFormat="1" applyFont="1" applyAlignment="1">
      <alignment horizontal="center" vertical="center"/>
    </xf>
    <xf numFmtId="4" fontId="318" fillId="0" borderId="0" xfId="0" applyNumberFormat="1" applyFont="1" applyAlignment="1">
      <alignment horizontal="center" vertical="center"/>
    </xf>
    <xf numFmtId="164" fontId="319" fillId="0" borderId="0" xfId="0" applyNumberFormat="1" applyFont="1" applyAlignment="1">
      <alignment horizontal="center" vertical="center"/>
    </xf>
    <xf numFmtId="4" fontId="320" fillId="0" borderId="0" xfId="0" applyNumberFormat="1" applyFont="1" applyAlignment="1">
      <alignment horizontal="center" vertical="center"/>
    </xf>
    <xf numFmtId="164" fontId="321" fillId="0" borderId="0" xfId="0" applyNumberFormat="1" applyFont="1" applyAlignment="1">
      <alignment horizontal="center" vertical="center"/>
    </xf>
    <xf numFmtId="4" fontId="322" fillId="0" borderId="0" xfId="0" applyNumberFormat="1" applyFont="1" applyAlignment="1">
      <alignment horizontal="center" vertical="center"/>
    </xf>
    <xf numFmtId="164" fontId="323" fillId="0" borderId="0" xfId="0" applyNumberFormat="1" applyFont="1" applyAlignment="1">
      <alignment horizontal="center" vertical="center"/>
    </xf>
    <xf numFmtId="0" fontId="324" fillId="0" borderId="0" xfId="0" applyFont="1" applyAlignment="1">
      <alignment horizontal="center" vertical="center" wrapText="1"/>
    </xf>
    <xf numFmtId="4" fontId="331" fillId="0" borderId="0" xfId="0" applyNumberFormat="1" applyFont="1" applyAlignment="1">
      <alignment horizontal="center" vertical="center"/>
    </xf>
    <xf numFmtId="164" fontId="332" fillId="0" borderId="0" xfId="0" applyNumberFormat="1" applyFont="1" applyAlignment="1">
      <alignment horizontal="center" vertical="center"/>
    </xf>
    <xf numFmtId="4" fontId="333" fillId="0" borderId="0" xfId="0" applyNumberFormat="1" applyFont="1" applyAlignment="1">
      <alignment horizontal="center" vertical="center"/>
    </xf>
    <xf numFmtId="164" fontId="334" fillId="0" borderId="0" xfId="0" applyNumberFormat="1" applyFont="1" applyAlignment="1">
      <alignment horizontal="center" vertical="center"/>
    </xf>
    <xf numFmtId="4" fontId="335" fillId="0" borderId="0" xfId="0" applyNumberFormat="1" applyFont="1" applyAlignment="1">
      <alignment horizontal="center" vertical="center"/>
    </xf>
    <xf numFmtId="164" fontId="336" fillId="0" borderId="0" xfId="0" applyNumberFormat="1" applyFont="1" applyAlignment="1">
      <alignment horizontal="center" vertical="center"/>
    </xf>
    <xf numFmtId="4" fontId="337" fillId="0" borderId="0" xfId="0" applyNumberFormat="1" applyFont="1" applyAlignment="1">
      <alignment horizontal="center" vertical="center"/>
    </xf>
    <xf numFmtId="164" fontId="338" fillId="0" borderId="0" xfId="0" applyNumberFormat="1" applyFont="1" applyAlignment="1">
      <alignment horizontal="center" vertical="center"/>
    </xf>
    <xf numFmtId="4" fontId="339" fillId="0" borderId="0" xfId="0" applyNumberFormat="1" applyFont="1" applyAlignment="1">
      <alignment horizontal="center" vertical="center"/>
    </xf>
    <xf numFmtId="164" fontId="340" fillId="0" borderId="0" xfId="0" applyNumberFormat="1" applyFont="1" applyAlignment="1">
      <alignment horizontal="center" vertical="center"/>
    </xf>
    <xf numFmtId="4" fontId="341" fillId="0" borderId="0" xfId="0" applyNumberFormat="1" applyFont="1" applyAlignment="1">
      <alignment horizontal="center" vertical="center"/>
    </xf>
    <xf numFmtId="164" fontId="342" fillId="0" borderId="0" xfId="0" applyNumberFormat="1" applyFont="1" applyAlignment="1">
      <alignment horizontal="center" vertical="center"/>
    </xf>
    <xf numFmtId="4" fontId="343" fillId="0" borderId="0" xfId="0" applyNumberFormat="1" applyFont="1" applyAlignment="1">
      <alignment horizontal="center" vertical="center"/>
    </xf>
    <xf numFmtId="164" fontId="344" fillId="0" borderId="0" xfId="0" applyNumberFormat="1" applyFont="1" applyAlignment="1">
      <alignment horizontal="center" vertical="center"/>
    </xf>
    <xf numFmtId="4" fontId="345" fillId="0" borderId="0" xfId="0" applyNumberFormat="1" applyFont="1" applyAlignment="1">
      <alignment horizontal="center" vertical="center"/>
    </xf>
    <xf numFmtId="164" fontId="346" fillId="0" borderId="0" xfId="0" applyNumberFormat="1" applyFont="1" applyAlignment="1">
      <alignment horizontal="center" vertical="center"/>
    </xf>
    <xf numFmtId="4" fontId="347" fillId="0" borderId="0" xfId="0" applyNumberFormat="1" applyFont="1" applyAlignment="1">
      <alignment horizontal="center" vertical="center"/>
    </xf>
    <xf numFmtId="164" fontId="348" fillId="0" borderId="0" xfId="0" applyNumberFormat="1" applyFont="1" applyAlignment="1">
      <alignment horizontal="center" vertical="center"/>
    </xf>
    <xf numFmtId="4" fontId="349" fillId="0" borderId="0" xfId="0" applyNumberFormat="1" applyFont="1" applyAlignment="1">
      <alignment horizontal="center" vertical="center"/>
    </xf>
    <xf numFmtId="164" fontId="350" fillId="0" borderId="0" xfId="0" applyNumberFormat="1" applyFont="1" applyAlignment="1">
      <alignment horizontal="center" vertical="center"/>
    </xf>
    <xf numFmtId="4" fontId="351" fillId="0" borderId="0" xfId="0" applyNumberFormat="1" applyFont="1" applyAlignment="1">
      <alignment horizontal="center" vertical="center"/>
    </xf>
    <xf numFmtId="164" fontId="352" fillId="0" borderId="0" xfId="0" applyNumberFormat="1" applyFont="1" applyAlignment="1">
      <alignment horizontal="center" vertical="center"/>
    </xf>
    <xf numFmtId="4" fontId="353" fillId="0" borderId="0" xfId="0" applyNumberFormat="1" applyFont="1" applyAlignment="1">
      <alignment horizontal="center" vertical="center"/>
    </xf>
    <xf numFmtId="164" fontId="354" fillId="0" borderId="0" xfId="0" applyNumberFormat="1" applyFont="1" applyAlignment="1">
      <alignment horizontal="center" vertical="center"/>
    </xf>
    <xf numFmtId="0" fontId="355" fillId="0" borderId="0" xfId="0" applyFont="1" applyAlignment="1">
      <alignment horizontal="center" vertical="center" wrapText="1"/>
    </xf>
    <xf numFmtId="4" fontId="362" fillId="0" borderId="0" xfId="0" applyNumberFormat="1" applyFont="1" applyAlignment="1">
      <alignment horizontal="center" vertical="center"/>
    </xf>
    <xf numFmtId="164" fontId="363" fillId="0" borderId="0" xfId="0" applyNumberFormat="1" applyFont="1" applyAlignment="1">
      <alignment horizontal="center" vertical="center"/>
    </xf>
    <xf numFmtId="4" fontId="364" fillId="0" borderId="0" xfId="0" applyNumberFormat="1" applyFont="1" applyAlignment="1">
      <alignment horizontal="center" vertical="center"/>
    </xf>
    <xf numFmtId="164" fontId="365" fillId="0" borderId="0" xfId="0" applyNumberFormat="1" applyFont="1" applyAlignment="1">
      <alignment horizontal="center" vertical="center"/>
    </xf>
    <xf numFmtId="4" fontId="366" fillId="0" borderId="0" xfId="0" applyNumberFormat="1" applyFont="1" applyAlignment="1">
      <alignment horizontal="center" vertical="center"/>
    </xf>
    <xf numFmtId="164" fontId="367" fillId="0" borderId="0" xfId="0" applyNumberFormat="1" applyFont="1" applyAlignment="1">
      <alignment horizontal="center" vertical="center"/>
    </xf>
    <xf numFmtId="4" fontId="368" fillId="0" borderId="0" xfId="0" applyNumberFormat="1" applyFont="1" applyAlignment="1">
      <alignment horizontal="center" vertical="center"/>
    </xf>
    <xf numFmtId="164" fontId="369" fillId="0" borderId="0" xfId="0" applyNumberFormat="1" applyFont="1" applyAlignment="1">
      <alignment horizontal="center" vertical="center"/>
    </xf>
    <xf numFmtId="4" fontId="370" fillId="0" borderId="0" xfId="0" applyNumberFormat="1" applyFont="1" applyAlignment="1">
      <alignment horizontal="center" vertical="center"/>
    </xf>
    <xf numFmtId="164" fontId="371" fillId="0" borderId="0" xfId="0" applyNumberFormat="1" applyFont="1" applyAlignment="1">
      <alignment horizontal="center" vertical="center"/>
    </xf>
    <xf numFmtId="4" fontId="372" fillId="0" borderId="0" xfId="0" applyNumberFormat="1" applyFont="1" applyAlignment="1">
      <alignment horizontal="center" vertical="center"/>
    </xf>
    <xf numFmtId="164" fontId="373" fillId="0" borderId="0" xfId="0" applyNumberFormat="1" applyFont="1" applyAlignment="1">
      <alignment horizontal="center" vertical="center"/>
    </xf>
    <xf numFmtId="4" fontId="374" fillId="0" borderId="0" xfId="0" applyNumberFormat="1" applyFont="1" applyAlignment="1">
      <alignment horizontal="center" vertical="center"/>
    </xf>
    <xf numFmtId="164" fontId="375" fillId="0" borderId="0" xfId="0" applyNumberFormat="1" applyFont="1" applyAlignment="1">
      <alignment horizontal="center" vertical="center"/>
    </xf>
    <xf numFmtId="4" fontId="376" fillId="0" borderId="0" xfId="0" applyNumberFormat="1" applyFont="1" applyAlignment="1">
      <alignment horizontal="center" vertical="center"/>
    </xf>
    <xf numFmtId="164" fontId="377" fillId="0" borderId="0" xfId="0" applyNumberFormat="1" applyFont="1" applyAlignment="1">
      <alignment horizontal="center" vertical="center"/>
    </xf>
    <xf numFmtId="4" fontId="378" fillId="0" borderId="0" xfId="0" applyNumberFormat="1" applyFont="1" applyAlignment="1">
      <alignment horizontal="center" vertical="center"/>
    </xf>
    <xf numFmtId="164" fontId="379" fillId="0" borderId="0" xfId="0" applyNumberFormat="1" applyFont="1" applyAlignment="1">
      <alignment horizontal="center" vertical="center"/>
    </xf>
    <xf numFmtId="4" fontId="380" fillId="0" borderId="0" xfId="0" applyNumberFormat="1" applyFont="1" applyAlignment="1">
      <alignment horizontal="center" vertical="center"/>
    </xf>
    <xf numFmtId="164" fontId="381" fillId="0" borderId="0" xfId="0" applyNumberFormat="1" applyFont="1" applyAlignment="1">
      <alignment horizontal="center" vertical="center"/>
    </xf>
    <xf numFmtId="4" fontId="382" fillId="0" borderId="0" xfId="0" applyNumberFormat="1" applyFont="1" applyAlignment="1">
      <alignment horizontal="center" vertical="center"/>
    </xf>
    <xf numFmtId="164" fontId="383" fillId="0" borderId="0" xfId="0" applyNumberFormat="1" applyFont="1" applyAlignment="1">
      <alignment horizontal="center" vertical="center"/>
    </xf>
    <xf numFmtId="4" fontId="384" fillId="0" borderId="0" xfId="0" applyNumberFormat="1" applyFont="1" applyAlignment="1">
      <alignment horizontal="center" vertical="center"/>
    </xf>
    <xf numFmtId="164" fontId="385" fillId="0" borderId="0" xfId="0" applyNumberFormat="1" applyFont="1" applyAlignment="1">
      <alignment horizontal="center" vertical="center"/>
    </xf>
    <xf numFmtId="0" fontId="386" fillId="0" borderId="0" xfId="0" applyFont="1" applyAlignment="1">
      <alignment horizontal="center" vertical="center" wrapText="1"/>
    </xf>
    <xf numFmtId="4" fontId="393" fillId="0" borderId="0" xfId="0" applyNumberFormat="1" applyFont="1" applyAlignment="1">
      <alignment horizontal="center" vertical="center"/>
    </xf>
    <xf numFmtId="164" fontId="394" fillId="0" borderId="0" xfId="0" applyNumberFormat="1" applyFont="1" applyAlignment="1">
      <alignment horizontal="center" vertical="center"/>
    </xf>
    <xf numFmtId="4" fontId="395" fillId="0" borderId="0" xfId="0" applyNumberFormat="1" applyFont="1" applyAlignment="1">
      <alignment horizontal="center" vertical="center"/>
    </xf>
    <xf numFmtId="164" fontId="396" fillId="0" borderId="0" xfId="0" applyNumberFormat="1" applyFont="1" applyAlignment="1">
      <alignment horizontal="center" vertical="center"/>
    </xf>
    <xf numFmtId="4" fontId="397" fillId="0" borderId="0" xfId="0" applyNumberFormat="1" applyFont="1" applyAlignment="1">
      <alignment horizontal="center" vertical="center"/>
    </xf>
    <xf numFmtId="164" fontId="398" fillId="0" borderId="0" xfId="0" applyNumberFormat="1" applyFont="1" applyAlignment="1">
      <alignment horizontal="center" vertical="center"/>
    </xf>
    <xf numFmtId="4" fontId="399" fillId="0" borderId="0" xfId="0" applyNumberFormat="1" applyFont="1" applyAlignment="1">
      <alignment horizontal="center" vertical="center"/>
    </xf>
    <xf numFmtId="164" fontId="400" fillId="0" borderId="0" xfId="0" applyNumberFormat="1" applyFont="1" applyAlignment="1">
      <alignment horizontal="center" vertical="center"/>
    </xf>
    <xf numFmtId="4" fontId="401" fillId="0" borderId="0" xfId="0" applyNumberFormat="1" applyFont="1" applyAlignment="1">
      <alignment horizontal="center" vertical="center"/>
    </xf>
    <xf numFmtId="164" fontId="402" fillId="0" borderId="0" xfId="0" applyNumberFormat="1" applyFont="1" applyAlignment="1">
      <alignment horizontal="center" vertical="center"/>
    </xf>
    <xf numFmtId="4" fontId="403" fillId="0" borderId="0" xfId="0" applyNumberFormat="1" applyFont="1" applyAlignment="1">
      <alignment horizontal="center" vertical="center"/>
    </xf>
    <xf numFmtId="164" fontId="404" fillId="0" borderId="0" xfId="0" applyNumberFormat="1" applyFont="1" applyAlignment="1">
      <alignment horizontal="center" vertical="center"/>
    </xf>
    <xf numFmtId="4" fontId="405" fillId="0" borderId="0" xfId="0" applyNumberFormat="1" applyFont="1" applyAlignment="1">
      <alignment horizontal="center" vertical="center"/>
    </xf>
    <xf numFmtId="164" fontId="406" fillId="0" borderId="0" xfId="0" applyNumberFormat="1" applyFont="1" applyAlignment="1">
      <alignment horizontal="center" vertical="center"/>
    </xf>
    <xf numFmtId="4" fontId="407" fillId="0" borderId="0" xfId="0" applyNumberFormat="1" applyFont="1" applyAlignment="1">
      <alignment horizontal="center" vertical="center"/>
    </xf>
    <xf numFmtId="164" fontId="408" fillId="0" borderId="0" xfId="0" applyNumberFormat="1" applyFont="1" applyAlignment="1">
      <alignment horizontal="center" vertical="center"/>
    </xf>
    <xf numFmtId="4" fontId="409" fillId="0" borderId="0" xfId="0" applyNumberFormat="1" applyFont="1" applyAlignment="1">
      <alignment horizontal="center" vertical="center"/>
    </xf>
    <xf numFmtId="164" fontId="410" fillId="0" borderId="0" xfId="0" applyNumberFormat="1" applyFont="1" applyAlignment="1">
      <alignment horizontal="center" vertical="center"/>
    </xf>
    <xf numFmtId="4" fontId="411" fillId="0" borderId="0" xfId="0" applyNumberFormat="1" applyFont="1" applyAlignment="1">
      <alignment horizontal="center" vertical="center"/>
    </xf>
    <xf numFmtId="164" fontId="412" fillId="0" borderId="0" xfId="0" applyNumberFormat="1" applyFont="1" applyAlignment="1">
      <alignment horizontal="center" vertical="center"/>
    </xf>
    <xf numFmtId="4" fontId="413" fillId="0" borderId="0" xfId="0" applyNumberFormat="1" applyFont="1" applyAlignment="1">
      <alignment horizontal="center" vertical="center"/>
    </xf>
    <xf numFmtId="164" fontId="414" fillId="0" borderId="0" xfId="0" applyNumberFormat="1" applyFont="1" applyAlignment="1">
      <alignment horizontal="center" vertical="center"/>
    </xf>
    <xf numFmtId="4" fontId="415" fillId="0" borderId="0" xfId="0" applyNumberFormat="1" applyFont="1" applyAlignment="1">
      <alignment horizontal="center" vertical="center"/>
    </xf>
    <xf numFmtId="164" fontId="416" fillId="0" borderId="0" xfId="0" applyNumberFormat="1" applyFont="1" applyAlignment="1">
      <alignment horizontal="center" vertical="center"/>
    </xf>
    <xf numFmtId="0" fontId="417" fillId="0" borderId="0" xfId="0" applyFont="1" applyAlignment="1">
      <alignment horizontal="center" vertical="center" wrapText="1"/>
    </xf>
    <xf numFmtId="4" fontId="424" fillId="0" borderId="0" xfId="0" applyNumberFormat="1" applyFont="1" applyAlignment="1">
      <alignment horizontal="center" vertical="center"/>
    </xf>
    <xf numFmtId="164" fontId="425" fillId="0" borderId="0" xfId="0" applyNumberFormat="1" applyFont="1" applyAlignment="1">
      <alignment horizontal="center" vertical="center"/>
    </xf>
    <xf numFmtId="4" fontId="426" fillId="0" borderId="0" xfId="0" applyNumberFormat="1" applyFont="1" applyAlignment="1">
      <alignment horizontal="center" vertical="center"/>
    </xf>
    <xf numFmtId="164" fontId="427" fillId="0" borderId="0" xfId="0" applyNumberFormat="1" applyFont="1" applyAlignment="1">
      <alignment horizontal="center" vertical="center"/>
    </xf>
    <xf numFmtId="4" fontId="428" fillId="0" borderId="0" xfId="0" applyNumberFormat="1" applyFont="1" applyAlignment="1">
      <alignment horizontal="center" vertical="center"/>
    </xf>
    <xf numFmtId="164" fontId="429" fillId="0" borderId="0" xfId="0" applyNumberFormat="1" applyFont="1" applyAlignment="1">
      <alignment horizontal="center" vertical="center"/>
    </xf>
    <xf numFmtId="4" fontId="430" fillId="0" borderId="0" xfId="0" applyNumberFormat="1" applyFont="1" applyAlignment="1">
      <alignment horizontal="center" vertical="center"/>
    </xf>
    <xf numFmtId="164" fontId="431" fillId="0" borderId="0" xfId="0" applyNumberFormat="1" applyFont="1" applyAlignment="1">
      <alignment horizontal="center" vertical="center"/>
    </xf>
    <xf numFmtId="4" fontId="432" fillId="0" borderId="0" xfId="0" applyNumberFormat="1" applyFont="1" applyAlignment="1">
      <alignment horizontal="center" vertical="center"/>
    </xf>
    <xf numFmtId="164" fontId="433" fillId="0" borderId="0" xfId="0" applyNumberFormat="1" applyFont="1" applyAlignment="1">
      <alignment horizontal="center" vertical="center"/>
    </xf>
    <xf numFmtId="4" fontId="434" fillId="0" borderId="0" xfId="0" applyNumberFormat="1" applyFont="1" applyAlignment="1">
      <alignment horizontal="center" vertical="center"/>
    </xf>
    <xf numFmtId="164" fontId="435" fillId="0" borderId="0" xfId="0" applyNumberFormat="1" applyFont="1" applyAlignment="1">
      <alignment horizontal="center" vertical="center"/>
    </xf>
    <xf numFmtId="4" fontId="436" fillId="0" borderId="0" xfId="0" applyNumberFormat="1" applyFont="1" applyAlignment="1">
      <alignment horizontal="center" vertical="center"/>
    </xf>
    <xf numFmtId="164" fontId="437" fillId="0" borderId="0" xfId="0" applyNumberFormat="1" applyFont="1" applyAlignment="1">
      <alignment horizontal="center" vertical="center"/>
    </xf>
    <xf numFmtId="4" fontId="438" fillId="0" borderId="0" xfId="0" applyNumberFormat="1" applyFont="1" applyAlignment="1">
      <alignment horizontal="center" vertical="center"/>
    </xf>
    <xf numFmtId="164" fontId="439" fillId="0" borderId="0" xfId="0" applyNumberFormat="1" applyFont="1" applyAlignment="1">
      <alignment horizontal="center" vertical="center"/>
    </xf>
    <xf numFmtId="4" fontId="440" fillId="0" borderId="0" xfId="0" applyNumberFormat="1" applyFont="1" applyAlignment="1">
      <alignment horizontal="center" vertical="center"/>
    </xf>
    <xf numFmtId="164" fontId="441" fillId="0" borderId="0" xfId="0" applyNumberFormat="1" applyFont="1" applyAlignment="1">
      <alignment horizontal="center" vertical="center"/>
    </xf>
    <xf numFmtId="4" fontId="442" fillId="0" borderId="0" xfId="0" applyNumberFormat="1" applyFont="1" applyAlignment="1">
      <alignment horizontal="center" vertical="center"/>
    </xf>
    <xf numFmtId="164" fontId="443" fillId="0" borderId="0" xfId="0" applyNumberFormat="1" applyFont="1" applyAlignment="1">
      <alignment horizontal="center" vertical="center"/>
    </xf>
    <xf numFmtId="4" fontId="444" fillId="0" borderId="0" xfId="0" applyNumberFormat="1" applyFont="1" applyAlignment="1">
      <alignment horizontal="center" vertical="center"/>
    </xf>
    <xf numFmtId="164" fontId="445" fillId="0" borderId="0" xfId="0" applyNumberFormat="1" applyFont="1" applyAlignment="1">
      <alignment horizontal="center" vertical="center"/>
    </xf>
    <xf numFmtId="4" fontId="446" fillId="0" borderId="0" xfId="0" applyNumberFormat="1" applyFont="1" applyAlignment="1">
      <alignment horizontal="center" vertical="center"/>
    </xf>
    <xf numFmtId="164" fontId="447" fillId="0" borderId="0" xfId="0" applyNumberFormat="1" applyFont="1" applyAlignment="1">
      <alignment horizontal="center" vertical="center"/>
    </xf>
    <xf numFmtId="0" fontId="448" fillId="0" borderId="0" xfId="0" applyFont="1" applyAlignment="1">
      <alignment horizontal="center" vertical="center" wrapText="1"/>
    </xf>
    <xf numFmtId="4" fontId="455" fillId="0" borderId="0" xfId="0" applyNumberFormat="1" applyFont="1" applyAlignment="1">
      <alignment horizontal="center" vertical="center"/>
    </xf>
    <xf numFmtId="164" fontId="456" fillId="0" borderId="0" xfId="0" applyNumberFormat="1" applyFont="1" applyAlignment="1">
      <alignment horizontal="center" vertical="center"/>
    </xf>
    <xf numFmtId="4" fontId="457" fillId="0" borderId="0" xfId="0" applyNumberFormat="1" applyFont="1" applyAlignment="1">
      <alignment horizontal="center" vertical="center"/>
    </xf>
    <xf numFmtId="164" fontId="458" fillId="0" borderId="0" xfId="0" applyNumberFormat="1" applyFont="1" applyAlignment="1">
      <alignment horizontal="center" vertical="center"/>
    </xf>
    <xf numFmtId="4" fontId="459" fillId="0" borderId="0" xfId="0" applyNumberFormat="1" applyFont="1" applyAlignment="1">
      <alignment horizontal="center" vertical="center"/>
    </xf>
    <xf numFmtId="164" fontId="460" fillId="0" borderId="0" xfId="0" applyNumberFormat="1" applyFont="1" applyAlignment="1">
      <alignment horizontal="center" vertical="center"/>
    </xf>
    <xf numFmtId="4" fontId="461" fillId="0" borderId="0" xfId="0" applyNumberFormat="1" applyFont="1" applyAlignment="1">
      <alignment horizontal="center" vertical="center"/>
    </xf>
    <xf numFmtId="164" fontId="462" fillId="0" borderId="0" xfId="0" applyNumberFormat="1" applyFont="1" applyAlignment="1">
      <alignment horizontal="center" vertical="center"/>
    </xf>
    <xf numFmtId="4" fontId="463" fillId="0" borderId="0" xfId="0" applyNumberFormat="1" applyFont="1" applyAlignment="1">
      <alignment horizontal="center" vertical="center"/>
    </xf>
    <xf numFmtId="164" fontId="464" fillId="0" borderId="0" xfId="0" applyNumberFormat="1" applyFont="1" applyAlignment="1">
      <alignment horizontal="center" vertical="center"/>
    </xf>
    <xf numFmtId="4" fontId="465" fillId="0" borderId="0" xfId="0" applyNumberFormat="1" applyFont="1" applyAlignment="1">
      <alignment horizontal="center" vertical="center"/>
    </xf>
    <xf numFmtId="164" fontId="466" fillId="0" borderId="0" xfId="0" applyNumberFormat="1" applyFont="1" applyAlignment="1">
      <alignment horizontal="center" vertical="center"/>
    </xf>
    <xf numFmtId="4" fontId="467" fillId="0" borderId="0" xfId="0" applyNumberFormat="1" applyFont="1" applyAlignment="1">
      <alignment horizontal="center" vertical="center"/>
    </xf>
    <xf numFmtId="164" fontId="468" fillId="0" borderId="0" xfId="0" applyNumberFormat="1" applyFont="1" applyAlignment="1">
      <alignment horizontal="center" vertical="center"/>
    </xf>
    <xf numFmtId="4" fontId="469" fillId="0" borderId="0" xfId="0" applyNumberFormat="1" applyFont="1" applyAlignment="1">
      <alignment horizontal="center" vertical="center"/>
    </xf>
    <xf numFmtId="164" fontId="470" fillId="0" borderId="0" xfId="0" applyNumberFormat="1" applyFont="1" applyAlignment="1">
      <alignment horizontal="center" vertical="center"/>
    </xf>
    <xf numFmtId="4" fontId="471" fillId="0" borderId="0" xfId="0" applyNumberFormat="1" applyFont="1" applyAlignment="1">
      <alignment horizontal="center" vertical="center"/>
    </xf>
    <xf numFmtId="164" fontId="472" fillId="0" borderId="0" xfId="0" applyNumberFormat="1" applyFont="1" applyAlignment="1">
      <alignment horizontal="center" vertical="center"/>
    </xf>
    <xf numFmtId="4" fontId="473" fillId="0" borderId="0" xfId="0" applyNumberFormat="1" applyFont="1" applyAlignment="1">
      <alignment horizontal="center" vertical="center"/>
    </xf>
    <xf numFmtId="164" fontId="474" fillId="0" borderId="0" xfId="0" applyNumberFormat="1" applyFont="1" applyAlignment="1">
      <alignment horizontal="center" vertical="center"/>
    </xf>
    <xf numFmtId="4" fontId="475" fillId="0" borderId="0" xfId="0" applyNumberFormat="1" applyFont="1" applyAlignment="1">
      <alignment horizontal="center" vertical="center"/>
    </xf>
    <xf numFmtId="164" fontId="476" fillId="0" borderId="0" xfId="0" applyNumberFormat="1" applyFont="1" applyAlignment="1">
      <alignment horizontal="center" vertical="center"/>
    </xf>
    <xf numFmtId="4" fontId="477" fillId="0" borderId="0" xfId="0" applyNumberFormat="1" applyFont="1" applyAlignment="1">
      <alignment horizontal="center" vertical="center"/>
    </xf>
    <xf numFmtId="164" fontId="478" fillId="0" borderId="0" xfId="0" applyNumberFormat="1" applyFont="1" applyAlignment="1">
      <alignment horizontal="center" vertical="center"/>
    </xf>
    <xf numFmtId="0" fontId="479" fillId="0" borderId="0" xfId="0" applyFont="1" applyAlignment="1">
      <alignment horizontal="center" vertical="center" wrapText="1"/>
    </xf>
    <xf numFmtId="4" fontId="486" fillId="0" borderId="0" xfId="0" applyNumberFormat="1" applyFont="1" applyAlignment="1">
      <alignment horizontal="center" vertical="center"/>
    </xf>
    <xf numFmtId="164" fontId="487" fillId="0" borderId="0" xfId="0" applyNumberFormat="1" applyFont="1" applyAlignment="1">
      <alignment horizontal="center" vertical="center"/>
    </xf>
    <xf numFmtId="4" fontId="488" fillId="0" borderId="0" xfId="0" applyNumberFormat="1" applyFont="1" applyAlignment="1">
      <alignment horizontal="center" vertical="center"/>
    </xf>
    <xf numFmtId="164" fontId="489" fillId="0" borderId="0" xfId="0" applyNumberFormat="1" applyFont="1" applyAlignment="1">
      <alignment horizontal="center" vertical="center"/>
    </xf>
    <xf numFmtId="4" fontId="490" fillId="0" borderId="0" xfId="0" applyNumberFormat="1" applyFont="1" applyAlignment="1">
      <alignment horizontal="center" vertical="center"/>
    </xf>
    <xf numFmtId="164" fontId="491" fillId="0" borderId="0" xfId="0" applyNumberFormat="1" applyFont="1" applyAlignment="1">
      <alignment horizontal="center" vertical="center"/>
    </xf>
    <xf numFmtId="4" fontId="492" fillId="0" borderId="0" xfId="0" applyNumberFormat="1" applyFont="1" applyAlignment="1">
      <alignment horizontal="center" vertical="center"/>
    </xf>
    <xf numFmtId="164" fontId="493" fillId="0" borderId="0" xfId="0" applyNumberFormat="1" applyFont="1" applyAlignment="1">
      <alignment horizontal="center" vertical="center"/>
    </xf>
    <xf numFmtId="4" fontId="494" fillId="0" borderId="0" xfId="0" applyNumberFormat="1" applyFont="1" applyAlignment="1">
      <alignment horizontal="center" vertical="center"/>
    </xf>
    <xf numFmtId="164" fontId="495" fillId="0" borderId="0" xfId="0" applyNumberFormat="1" applyFont="1" applyAlignment="1">
      <alignment horizontal="center" vertical="center"/>
    </xf>
    <xf numFmtId="4" fontId="496" fillId="0" borderId="0" xfId="0" applyNumberFormat="1" applyFont="1" applyAlignment="1">
      <alignment horizontal="center" vertical="center"/>
    </xf>
    <xf numFmtId="164" fontId="497" fillId="0" borderId="0" xfId="0" applyNumberFormat="1" applyFont="1" applyAlignment="1">
      <alignment horizontal="center" vertical="center"/>
    </xf>
    <xf numFmtId="4" fontId="498" fillId="0" borderId="0" xfId="0" applyNumberFormat="1" applyFont="1" applyAlignment="1">
      <alignment horizontal="center" vertical="center"/>
    </xf>
    <xf numFmtId="164" fontId="499" fillId="0" borderId="0" xfId="0" applyNumberFormat="1" applyFont="1" applyAlignment="1">
      <alignment horizontal="center" vertical="center"/>
    </xf>
    <xf numFmtId="4" fontId="500" fillId="0" borderId="0" xfId="0" applyNumberFormat="1" applyFont="1" applyAlignment="1">
      <alignment horizontal="center" vertical="center"/>
    </xf>
    <xf numFmtId="164" fontId="501" fillId="0" borderId="0" xfId="0" applyNumberFormat="1" applyFont="1" applyAlignment="1">
      <alignment horizontal="center" vertical="center"/>
    </xf>
    <xf numFmtId="4" fontId="502" fillId="0" borderId="0" xfId="0" applyNumberFormat="1" applyFont="1" applyAlignment="1">
      <alignment horizontal="center" vertical="center"/>
    </xf>
    <xf numFmtId="164" fontId="503" fillId="0" borderId="0" xfId="0" applyNumberFormat="1" applyFont="1" applyAlignment="1">
      <alignment horizontal="center" vertical="center"/>
    </xf>
    <xf numFmtId="4" fontId="504" fillId="0" borderId="0" xfId="0" applyNumberFormat="1" applyFont="1" applyAlignment="1">
      <alignment horizontal="center" vertical="center"/>
    </xf>
    <xf numFmtId="164" fontId="505" fillId="0" borderId="0" xfId="0" applyNumberFormat="1" applyFont="1" applyAlignment="1">
      <alignment horizontal="center" vertical="center"/>
    </xf>
    <xf numFmtId="4" fontId="506" fillId="0" borderId="0" xfId="0" applyNumberFormat="1" applyFont="1" applyAlignment="1">
      <alignment horizontal="center" vertical="center"/>
    </xf>
    <xf numFmtId="164" fontId="507" fillId="0" borderId="0" xfId="0" applyNumberFormat="1" applyFont="1" applyAlignment="1">
      <alignment horizontal="center" vertical="center"/>
    </xf>
    <xf numFmtId="4" fontId="508" fillId="0" borderId="0" xfId="0" applyNumberFormat="1" applyFont="1" applyAlignment="1">
      <alignment horizontal="center" vertical="center"/>
    </xf>
    <xf numFmtId="164" fontId="509" fillId="0" borderId="0" xfId="0" applyNumberFormat="1" applyFont="1" applyAlignment="1">
      <alignment horizontal="center" vertical="center"/>
    </xf>
    <xf numFmtId="0" fontId="510" fillId="0" borderId="0" xfId="0" applyFont="1" applyAlignment="1">
      <alignment horizontal="center" vertical="center" wrapText="1"/>
    </xf>
    <xf numFmtId="4" fontId="517" fillId="0" borderId="0" xfId="0" applyNumberFormat="1" applyFont="1" applyAlignment="1">
      <alignment horizontal="center" vertical="center"/>
    </xf>
    <xf numFmtId="164" fontId="518" fillId="0" borderId="0" xfId="0" applyNumberFormat="1" applyFont="1" applyAlignment="1">
      <alignment horizontal="center" vertical="center"/>
    </xf>
    <xf numFmtId="4" fontId="519" fillId="0" borderId="0" xfId="0" applyNumberFormat="1" applyFont="1" applyAlignment="1">
      <alignment horizontal="center" vertical="center"/>
    </xf>
    <xf numFmtId="164" fontId="520" fillId="0" borderId="0" xfId="0" applyNumberFormat="1" applyFont="1" applyAlignment="1">
      <alignment horizontal="center" vertical="center"/>
    </xf>
    <xf numFmtId="4" fontId="521" fillId="0" borderId="0" xfId="0" applyNumberFormat="1" applyFont="1" applyAlignment="1">
      <alignment horizontal="center" vertical="center"/>
    </xf>
    <xf numFmtId="164" fontId="522" fillId="0" borderId="0" xfId="0" applyNumberFormat="1" applyFont="1" applyAlignment="1">
      <alignment horizontal="center" vertical="center"/>
    </xf>
    <xf numFmtId="4" fontId="523" fillId="0" borderId="0" xfId="0" applyNumberFormat="1" applyFont="1" applyAlignment="1">
      <alignment horizontal="center" vertical="center"/>
    </xf>
    <xf numFmtId="164" fontId="524" fillId="0" borderId="0" xfId="0" applyNumberFormat="1" applyFont="1" applyAlignment="1">
      <alignment horizontal="center" vertical="center"/>
    </xf>
    <xf numFmtId="4" fontId="525" fillId="0" borderId="0" xfId="0" applyNumberFormat="1" applyFont="1" applyAlignment="1">
      <alignment horizontal="center" vertical="center"/>
    </xf>
    <xf numFmtId="164" fontId="526" fillId="0" borderId="0" xfId="0" applyNumberFormat="1" applyFont="1" applyAlignment="1">
      <alignment horizontal="center" vertical="center"/>
    </xf>
    <xf numFmtId="4" fontId="527" fillId="0" borderId="0" xfId="0" applyNumberFormat="1" applyFont="1" applyAlignment="1">
      <alignment horizontal="center" vertical="center"/>
    </xf>
    <xf numFmtId="164" fontId="528" fillId="0" borderId="0" xfId="0" applyNumberFormat="1" applyFont="1" applyAlignment="1">
      <alignment horizontal="center" vertical="center"/>
    </xf>
    <xf numFmtId="4" fontId="529" fillId="0" borderId="0" xfId="0" applyNumberFormat="1" applyFont="1" applyAlignment="1">
      <alignment horizontal="center" vertical="center"/>
    </xf>
    <xf numFmtId="164" fontId="530" fillId="0" borderId="0" xfId="0" applyNumberFormat="1" applyFont="1" applyAlignment="1">
      <alignment horizontal="center" vertical="center"/>
    </xf>
    <xf numFmtId="4" fontId="531" fillId="0" borderId="0" xfId="0" applyNumberFormat="1" applyFont="1" applyAlignment="1">
      <alignment horizontal="center" vertical="center"/>
    </xf>
    <xf numFmtId="164" fontId="532" fillId="0" borderId="0" xfId="0" applyNumberFormat="1" applyFont="1" applyAlignment="1">
      <alignment horizontal="center" vertical="center"/>
    </xf>
    <xf numFmtId="4" fontId="533" fillId="0" borderId="0" xfId="0" applyNumberFormat="1" applyFont="1" applyAlignment="1">
      <alignment horizontal="center" vertical="center"/>
    </xf>
    <xf numFmtId="164" fontId="534" fillId="0" borderId="0" xfId="0" applyNumberFormat="1" applyFont="1" applyAlignment="1">
      <alignment horizontal="center" vertical="center"/>
    </xf>
    <xf numFmtId="4" fontId="535" fillId="0" borderId="0" xfId="0" applyNumberFormat="1" applyFont="1" applyAlignment="1">
      <alignment horizontal="center" vertical="center"/>
    </xf>
    <xf numFmtId="164" fontId="536" fillId="0" borderId="0" xfId="0" applyNumberFormat="1" applyFont="1" applyAlignment="1">
      <alignment horizontal="center" vertical="center"/>
    </xf>
    <xf numFmtId="4" fontId="537" fillId="0" borderId="0" xfId="0" applyNumberFormat="1" applyFont="1" applyAlignment="1">
      <alignment horizontal="center" vertical="center"/>
    </xf>
    <xf numFmtId="164" fontId="538" fillId="0" borderId="0" xfId="0" applyNumberFormat="1" applyFont="1" applyAlignment="1">
      <alignment horizontal="center" vertical="center"/>
    </xf>
    <xf numFmtId="4" fontId="539" fillId="0" borderId="0" xfId="0" applyNumberFormat="1" applyFont="1" applyAlignment="1">
      <alignment horizontal="center" vertical="center"/>
    </xf>
    <xf numFmtId="164" fontId="540" fillId="0" borderId="0" xfId="0" applyNumberFormat="1" applyFont="1" applyAlignment="1">
      <alignment horizontal="center" vertical="center"/>
    </xf>
    <xf numFmtId="0" fontId="541" fillId="3" borderId="1" xfId="0" applyFont="1" applyFill="1" applyBorder="1" applyAlignment="1">
      <alignment horizontal="center" vertical="center" wrapText="1"/>
    </xf>
    <xf numFmtId="164" fontId="541" fillId="3" borderId="1" xfId="0" applyNumberFormat="1" applyFont="1" applyFill="1" applyBorder="1" applyAlignment="1">
      <alignment horizontal="center" vertical="center" wrapText="1"/>
    </xf>
    <xf numFmtId="0" fontId="542" fillId="0" borderId="0" xfId="0" applyFont="1" applyAlignment="1">
      <alignment horizontal="center" vertical="center" wrapText="1"/>
    </xf>
    <xf numFmtId="4" fontId="549" fillId="0" borderId="0" xfId="0" applyNumberFormat="1" applyFont="1" applyAlignment="1">
      <alignment horizontal="center" vertical="center"/>
    </xf>
    <xf numFmtId="164" fontId="550" fillId="0" borderId="0" xfId="0" applyNumberFormat="1" applyFont="1" applyAlignment="1">
      <alignment horizontal="center" vertical="center"/>
    </xf>
    <xf numFmtId="4" fontId="551" fillId="0" borderId="0" xfId="0" applyNumberFormat="1" applyFont="1" applyAlignment="1">
      <alignment horizontal="center" vertical="center"/>
    </xf>
    <xf numFmtId="164" fontId="552" fillId="0" borderId="0" xfId="0" applyNumberFormat="1" applyFont="1" applyAlignment="1">
      <alignment horizontal="center" vertical="center"/>
    </xf>
    <xf numFmtId="4" fontId="553" fillId="0" borderId="0" xfId="0" applyNumberFormat="1" applyFont="1" applyAlignment="1">
      <alignment horizontal="center" vertical="center"/>
    </xf>
    <xf numFmtId="164" fontId="554" fillId="0" borderId="0" xfId="0" applyNumberFormat="1" applyFont="1" applyAlignment="1">
      <alignment horizontal="center" vertical="center"/>
    </xf>
    <xf numFmtId="4" fontId="555" fillId="0" borderId="0" xfId="0" applyNumberFormat="1" applyFont="1" applyAlignment="1">
      <alignment horizontal="center" vertical="center"/>
    </xf>
    <xf numFmtId="164" fontId="556" fillId="0" borderId="0" xfId="0" applyNumberFormat="1" applyFont="1" applyAlignment="1">
      <alignment horizontal="center" vertical="center"/>
    </xf>
    <xf numFmtId="4" fontId="557" fillId="0" borderId="0" xfId="0" applyNumberFormat="1" applyFont="1" applyAlignment="1">
      <alignment horizontal="center" vertical="center"/>
    </xf>
    <xf numFmtId="164" fontId="558" fillId="0" borderId="0" xfId="0" applyNumberFormat="1" applyFont="1" applyAlignment="1">
      <alignment horizontal="center" vertical="center"/>
    </xf>
    <xf numFmtId="4" fontId="559" fillId="0" borderId="0" xfId="0" applyNumberFormat="1" applyFont="1" applyAlignment="1">
      <alignment horizontal="center" vertical="center"/>
    </xf>
    <xf numFmtId="164" fontId="560" fillId="0" borderId="0" xfId="0" applyNumberFormat="1" applyFont="1" applyAlignment="1">
      <alignment horizontal="center" vertical="center"/>
    </xf>
    <xf numFmtId="4" fontId="561" fillId="0" borderId="0" xfId="0" applyNumberFormat="1" applyFont="1" applyAlignment="1">
      <alignment horizontal="center" vertical="center"/>
    </xf>
    <xf numFmtId="164" fontId="562" fillId="0" borderId="0" xfId="0" applyNumberFormat="1" applyFont="1" applyAlignment="1">
      <alignment horizontal="center" vertical="center"/>
    </xf>
    <xf numFmtId="4" fontId="563" fillId="0" borderId="0" xfId="0" applyNumberFormat="1" applyFont="1" applyAlignment="1">
      <alignment horizontal="center" vertical="center"/>
    </xf>
    <xf numFmtId="164" fontId="564" fillId="0" borderId="0" xfId="0" applyNumberFormat="1" applyFont="1" applyAlignment="1">
      <alignment horizontal="center" vertical="center"/>
    </xf>
    <xf numFmtId="4" fontId="565" fillId="0" borderId="0" xfId="0" applyNumberFormat="1" applyFont="1" applyAlignment="1">
      <alignment horizontal="center" vertical="center"/>
    </xf>
    <xf numFmtId="164" fontId="566" fillId="0" borderId="0" xfId="0" applyNumberFormat="1" applyFont="1" applyAlignment="1">
      <alignment horizontal="center" vertical="center"/>
    </xf>
    <xf numFmtId="4" fontId="567" fillId="0" borderId="0" xfId="0" applyNumberFormat="1" applyFont="1" applyAlignment="1">
      <alignment horizontal="center" vertical="center"/>
    </xf>
    <xf numFmtId="164" fontId="568" fillId="0" borderId="0" xfId="0" applyNumberFormat="1" applyFont="1" applyAlignment="1">
      <alignment horizontal="center" vertical="center"/>
    </xf>
    <xf numFmtId="4" fontId="569" fillId="0" borderId="0" xfId="0" applyNumberFormat="1" applyFont="1" applyAlignment="1">
      <alignment horizontal="center" vertical="center"/>
    </xf>
    <xf numFmtId="164" fontId="570" fillId="0" borderId="0" xfId="0" applyNumberFormat="1" applyFont="1" applyAlignment="1">
      <alignment horizontal="center" vertical="center"/>
    </xf>
    <xf numFmtId="4" fontId="571" fillId="0" borderId="0" xfId="0" applyNumberFormat="1" applyFont="1" applyAlignment="1">
      <alignment horizontal="center" vertical="center"/>
    </xf>
    <xf numFmtId="164" fontId="572" fillId="0" borderId="0" xfId="0" applyNumberFormat="1" applyFont="1" applyAlignment="1">
      <alignment horizontal="center" vertical="center"/>
    </xf>
    <xf numFmtId="0" fontId="573" fillId="0" borderId="0" xfId="0" applyFont="1" applyAlignment="1">
      <alignment horizontal="center" vertical="center" wrapText="1"/>
    </xf>
    <xf numFmtId="4" fontId="580" fillId="0" borderId="0" xfId="0" applyNumberFormat="1" applyFont="1" applyAlignment="1">
      <alignment horizontal="center" vertical="center"/>
    </xf>
    <xf numFmtId="164" fontId="581" fillId="0" borderId="0" xfId="0" applyNumberFormat="1" applyFont="1" applyAlignment="1">
      <alignment horizontal="center" vertical="center"/>
    </xf>
    <xf numFmtId="4" fontId="582" fillId="0" borderId="0" xfId="0" applyNumberFormat="1" applyFont="1" applyAlignment="1">
      <alignment horizontal="center" vertical="center"/>
    </xf>
    <xf numFmtId="164" fontId="583" fillId="0" borderId="0" xfId="0" applyNumberFormat="1" applyFont="1" applyAlignment="1">
      <alignment horizontal="center" vertical="center"/>
    </xf>
    <xf numFmtId="4" fontId="584" fillId="0" borderId="0" xfId="0" applyNumberFormat="1" applyFont="1" applyAlignment="1">
      <alignment horizontal="center" vertical="center"/>
    </xf>
    <xf numFmtId="164" fontId="585" fillId="0" borderId="0" xfId="0" applyNumberFormat="1" applyFont="1" applyAlignment="1">
      <alignment horizontal="center" vertical="center"/>
    </xf>
    <xf numFmtId="4" fontId="586" fillId="0" borderId="0" xfId="0" applyNumberFormat="1" applyFont="1" applyAlignment="1">
      <alignment horizontal="center" vertical="center"/>
    </xf>
    <xf numFmtId="164" fontId="587" fillId="0" borderId="0" xfId="0" applyNumberFormat="1" applyFont="1" applyAlignment="1">
      <alignment horizontal="center" vertical="center"/>
    </xf>
    <xf numFmtId="4" fontId="588" fillId="0" borderId="0" xfId="0" applyNumberFormat="1" applyFont="1" applyAlignment="1">
      <alignment horizontal="center" vertical="center"/>
    </xf>
    <xf numFmtId="164" fontId="589" fillId="0" borderId="0" xfId="0" applyNumberFormat="1" applyFont="1" applyAlignment="1">
      <alignment horizontal="center" vertical="center"/>
    </xf>
    <xf numFmtId="4" fontId="590" fillId="0" borderId="0" xfId="0" applyNumberFormat="1" applyFont="1" applyAlignment="1">
      <alignment horizontal="center" vertical="center"/>
    </xf>
    <xf numFmtId="164" fontId="591" fillId="0" borderId="0" xfId="0" applyNumberFormat="1" applyFont="1" applyAlignment="1">
      <alignment horizontal="center" vertical="center"/>
    </xf>
    <xf numFmtId="4" fontId="592" fillId="0" borderId="0" xfId="0" applyNumberFormat="1" applyFont="1" applyAlignment="1">
      <alignment horizontal="center" vertical="center"/>
    </xf>
    <xf numFmtId="164" fontId="593" fillId="0" borderId="0" xfId="0" applyNumberFormat="1" applyFont="1" applyAlignment="1">
      <alignment horizontal="center" vertical="center"/>
    </xf>
    <xf numFmtId="4" fontId="594" fillId="0" borderId="0" xfId="0" applyNumberFormat="1" applyFont="1" applyAlignment="1">
      <alignment horizontal="center" vertical="center"/>
    </xf>
    <xf numFmtId="164" fontId="595" fillId="0" borderId="0" xfId="0" applyNumberFormat="1" applyFont="1" applyAlignment="1">
      <alignment horizontal="center" vertical="center"/>
    </xf>
    <xf numFmtId="4" fontId="596" fillId="0" borderId="0" xfId="0" applyNumberFormat="1" applyFont="1" applyAlignment="1">
      <alignment horizontal="center" vertical="center"/>
    </xf>
    <xf numFmtId="164" fontId="597" fillId="0" borderId="0" xfId="0" applyNumberFormat="1" applyFont="1" applyAlignment="1">
      <alignment horizontal="center" vertical="center"/>
    </xf>
    <xf numFmtId="4" fontId="598" fillId="0" borderId="0" xfId="0" applyNumberFormat="1" applyFont="1" applyAlignment="1">
      <alignment horizontal="center" vertical="center"/>
    </xf>
    <xf numFmtId="164" fontId="599" fillId="0" borderId="0" xfId="0" applyNumberFormat="1" applyFont="1" applyAlignment="1">
      <alignment horizontal="center" vertical="center"/>
    </xf>
    <xf numFmtId="4" fontId="600" fillId="0" borderId="0" xfId="0" applyNumberFormat="1" applyFont="1" applyAlignment="1">
      <alignment horizontal="center" vertical="center"/>
    </xf>
    <xf numFmtId="164" fontId="601" fillId="0" borderId="0" xfId="0" applyNumberFormat="1" applyFont="1" applyAlignment="1">
      <alignment horizontal="center" vertical="center"/>
    </xf>
    <xf numFmtId="4" fontId="602" fillId="0" borderId="0" xfId="0" applyNumberFormat="1" applyFont="1" applyAlignment="1">
      <alignment horizontal="center" vertical="center"/>
    </xf>
    <xf numFmtId="164" fontId="603" fillId="0" borderId="0" xfId="0" applyNumberFormat="1" applyFont="1" applyAlignment="1">
      <alignment horizontal="center" vertical="center"/>
    </xf>
    <xf numFmtId="0" fontId="604" fillId="0" borderId="0" xfId="0" applyFont="1" applyAlignment="1">
      <alignment horizontal="center" vertical="center" wrapText="1"/>
    </xf>
    <xf numFmtId="4" fontId="611" fillId="0" borderId="0" xfId="0" applyNumberFormat="1" applyFont="1" applyAlignment="1">
      <alignment horizontal="center" vertical="center"/>
    </xf>
    <xf numFmtId="164" fontId="612" fillId="0" borderId="0" xfId="0" applyNumberFormat="1" applyFont="1" applyAlignment="1">
      <alignment horizontal="center" vertical="center"/>
    </xf>
    <xf numFmtId="4" fontId="613" fillId="0" borderId="0" xfId="0" applyNumberFormat="1" applyFont="1" applyAlignment="1">
      <alignment horizontal="center" vertical="center"/>
    </xf>
    <xf numFmtId="164" fontId="614" fillId="0" borderId="0" xfId="0" applyNumberFormat="1" applyFont="1" applyAlignment="1">
      <alignment horizontal="center" vertical="center"/>
    </xf>
    <xf numFmtId="4" fontId="615" fillId="0" borderId="0" xfId="0" applyNumberFormat="1" applyFont="1" applyAlignment="1">
      <alignment horizontal="center" vertical="center"/>
    </xf>
    <xf numFmtId="164" fontId="616" fillId="0" borderId="0" xfId="0" applyNumberFormat="1" applyFont="1" applyAlignment="1">
      <alignment horizontal="center" vertical="center"/>
    </xf>
    <xf numFmtId="4" fontId="617" fillId="0" borderId="0" xfId="0" applyNumberFormat="1" applyFont="1" applyAlignment="1">
      <alignment horizontal="center" vertical="center"/>
    </xf>
    <xf numFmtId="164" fontId="618" fillId="0" borderId="0" xfId="0" applyNumberFormat="1" applyFont="1" applyAlignment="1">
      <alignment horizontal="center" vertical="center"/>
    </xf>
    <xf numFmtId="4" fontId="619" fillId="0" borderId="0" xfId="0" applyNumberFormat="1" applyFont="1" applyAlignment="1">
      <alignment horizontal="center" vertical="center"/>
    </xf>
    <xf numFmtId="164" fontId="620" fillId="0" borderId="0" xfId="0" applyNumberFormat="1" applyFont="1" applyAlignment="1">
      <alignment horizontal="center" vertical="center"/>
    </xf>
    <xf numFmtId="4" fontId="621" fillId="0" borderId="0" xfId="0" applyNumberFormat="1" applyFont="1" applyAlignment="1">
      <alignment horizontal="center" vertical="center"/>
    </xf>
    <xf numFmtId="164" fontId="622" fillId="0" borderId="0" xfId="0" applyNumberFormat="1" applyFont="1" applyAlignment="1">
      <alignment horizontal="center" vertical="center"/>
    </xf>
    <xf numFmtId="4" fontId="623" fillId="0" borderId="0" xfId="0" applyNumberFormat="1" applyFont="1" applyAlignment="1">
      <alignment horizontal="center" vertical="center"/>
    </xf>
    <xf numFmtId="164" fontId="624" fillId="0" borderId="0" xfId="0" applyNumberFormat="1" applyFont="1" applyAlignment="1">
      <alignment horizontal="center" vertical="center"/>
    </xf>
    <xf numFmtId="4" fontId="625" fillId="0" borderId="0" xfId="0" applyNumberFormat="1" applyFont="1" applyAlignment="1">
      <alignment horizontal="center" vertical="center"/>
    </xf>
    <xf numFmtId="164" fontId="626" fillId="0" borderId="0" xfId="0" applyNumberFormat="1" applyFont="1" applyAlignment="1">
      <alignment horizontal="center" vertical="center"/>
    </xf>
    <xf numFmtId="4" fontId="627" fillId="0" borderId="0" xfId="0" applyNumberFormat="1" applyFont="1" applyAlignment="1">
      <alignment horizontal="center" vertical="center"/>
    </xf>
    <xf numFmtId="164" fontId="628" fillId="0" borderId="0" xfId="0" applyNumberFormat="1" applyFont="1" applyAlignment="1">
      <alignment horizontal="center" vertical="center"/>
    </xf>
    <xf numFmtId="4" fontId="629" fillId="0" borderId="0" xfId="0" applyNumberFormat="1" applyFont="1" applyAlignment="1">
      <alignment horizontal="center" vertical="center"/>
    </xf>
    <xf numFmtId="164" fontId="630" fillId="0" borderId="0" xfId="0" applyNumberFormat="1" applyFont="1" applyAlignment="1">
      <alignment horizontal="center" vertical="center"/>
    </xf>
    <xf numFmtId="4" fontId="631" fillId="0" borderId="0" xfId="0" applyNumberFormat="1" applyFont="1" applyAlignment="1">
      <alignment horizontal="center" vertical="center"/>
    </xf>
    <xf numFmtId="164" fontId="632" fillId="0" borderId="0" xfId="0" applyNumberFormat="1" applyFont="1" applyAlignment="1">
      <alignment horizontal="center" vertical="center"/>
    </xf>
    <xf numFmtId="4" fontId="633" fillId="0" borderId="0" xfId="0" applyNumberFormat="1" applyFont="1" applyAlignment="1">
      <alignment horizontal="center" vertical="center"/>
    </xf>
    <xf numFmtId="164" fontId="634" fillId="0" borderId="0" xfId="0" applyNumberFormat="1" applyFont="1" applyAlignment="1">
      <alignment horizontal="center" vertical="center"/>
    </xf>
    <xf numFmtId="0" fontId="635" fillId="3" borderId="1" xfId="0" applyFont="1" applyFill="1" applyBorder="1" applyAlignment="1">
      <alignment horizontal="center" vertical="center" wrapText="1"/>
    </xf>
    <xf numFmtId="164" fontId="635" fillId="3" borderId="1" xfId="0" applyNumberFormat="1" applyFont="1" applyFill="1" applyBorder="1" applyAlignment="1">
      <alignment horizontal="center" vertical="center" wrapText="1"/>
    </xf>
    <xf numFmtId="0" fontId="636" fillId="0" borderId="0" xfId="0" applyFont="1" applyAlignment="1">
      <alignment horizontal="center" vertical="center" wrapText="1"/>
    </xf>
    <xf numFmtId="4" fontId="643" fillId="0" borderId="0" xfId="0" applyNumberFormat="1" applyFont="1" applyAlignment="1">
      <alignment horizontal="center" vertical="center"/>
    </xf>
    <xf numFmtId="164" fontId="644" fillId="0" borderId="0" xfId="0" applyNumberFormat="1" applyFont="1" applyAlignment="1">
      <alignment horizontal="center" vertical="center"/>
    </xf>
    <xf numFmtId="4" fontId="645" fillId="0" borderId="0" xfId="0" applyNumberFormat="1" applyFont="1" applyAlignment="1">
      <alignment horizontal="center" vertical="center"/>
    </xf>
    <xf numFmtId="164" fontId="646" fillId="0" borderId="0" xfId="0" applyNumberFormat="1" applyFont="1" applyAlignment="1">
      <alignment horizontal="center" vertical="center"/>
    </xf>
    <xf numFmtId="4" fontId="647" fillId="0" borderId="0" xfId="0" applyNumberFormat="1" applyFont="1" applyAlignment="1">
      <alignment horizontal="center" vertical="center"/>
    </xf>
    <xf numFmtId="164" fontId="648" fillId="0" borderId="0" xfId="0" applyNumberFormat="1" applyFont="1" applyAlignment="1">
      <alignment horizontal="center" vertical="center"/>
    </xf>
    <xf numFmtId="4" fontId="649" fillId="0" borderId="0" xfId="0" applyNumberFormat="1" applyFont="1" applyAlignment="1">
      <alignment horizontal="center" vertical="center"/>
    </xf>
    <xf numFmtId="164" fontId="650" fillId="0" borderId="0" xfId="0" applyNumberFormat="1" applyFont="1" applyAlignment="1">
      <alignment horizontal="center" vertical="center"/>
    </xf>
    <xf numFmtId="4" fontId="651" fillId="0" borderId="0" xfId="0" applyNumberFormat="1" applyFont="1" applyAlignment="1">
      <alignment horizontal="center" vertical="center"/>
    </xf>
    <xf numFmtId="164" fontId="652" fillId="0" borderId="0" xfId="0" applyNumberFormat="1" applyFont="1" applyAlignment="1">
      <alignment horizontal="center" vertical="center"/>
    </xf>
    <xf numFmtId="4" fontId="653" fillId="0" borderId="0" xfId="0" applyNumberFormat="1" applyFont="1" applyAlignment="1">
      <alignment horizontal="center" vertical="center"/>
    </xf>
    <xf numFmtId="164" fontId="654" fillId="0" borderId="0" xfId="0" applyNumberFormat="1" applyFont="1" applyAlignment="1">
      <alignment horizontal="center" vertical="center"/>
    </xf>
    <xf numFmtId="4" fontId="655" fillId="0" borderId="0" xfId="0" applyNumberFormat="1" applyFont="1" applyAlignment="1">
      <alignment horizontal="center" vertical="center"/>
    </xf>
    <xf numFmtId="164" fontId="656" fillId="0" borderId="0" xfId="0" applyNumberFormat="1" applyFont="1" applyAlignment="1">
      <alignment horizontal="center" vertical="center"/>
    </xf>
    <xf numFmtId="4" fontId="657" fillId="0" borderId="0" xfId="0" applyNumberFormat="1" applyFont="1" applyAlignment="1">
      <alignment horizontal="center" vertical="center"/>
    </xf>
    <xf numFmtId="164" fontId="658" fillId="0" borderId="0" xfId="0" applyNumberFormat="1" applyFont="1" applyAlignment="1">
      <alignment horizontal="center" vertical="center"/>
    </xf>
    <xf numFmtId="4" fontId="659" fillId="0" borderId="0" xfId="0" applyNumberFormat="1" applyFont="1" applyAlignment="1">
      <alignment horizontal="center" vertical="center"/>
    </xf>
    <xf numFmtId="164" fontId="660" fillId="0" borderId="0" xfId="0" applyNumberFormat="1" applyFont="1" applyAlignment="1">
      <alignment horizontal="center" vertical="center"/>
    </xf>
    <xf numFmtId="4" fontId="661" fillId="0" borderId="0" xfId="0" applyNumberFormat="1" applyFont="1" applyAlignment="1">
      <alignment horizontal="center" vertical="center"/>
    </xf>
    <xf numFmtId="164" fontId="662" fillId="0" borderId="0" xfId="0" applyNumberFormat="1" applyFont="1" applyAlignment="1">
      <alignment horizontal="center" vertical="center"/>
    </xf>
    <xf numFmtId="4" fontId="663" fillId="0" borderId="0" xfId="0" applyNumberFormat="1" applyFont="1" applyAlignment="1">
      <alignment horizontal="center" vertical="center"/>
    </xf>
    <xf numFmtId="164" fontId="664" fillId="0" borderId="0" xfId="0" applyNumberFormat="1" applyFont="1" applyAlignment="1">
      <alignment horizontal="center" vertical="center"/>
    </xf>
    <xf numFmtId="4" fontId="665" fillId="0" borderId="0" xfId="0" applyNumberFormat="1" applyFont="1" applyAlignment="1">
      <alignment horizontal="center" vertical="center"/>
    </xf>
    <xf numFmtId="164" fontId="666" fillId="0" borderId="0" xfId="0" applyNumberFormat="1" applyFont="1" applyAlignment="1">
      <alignment horizontal="center" vertical="center"/>
    </xf>
    <xf numFmtId="0" fontId="667" fillId="0" borderId="0" xfId="0" applyFont="1" applyAlignment="1">
      <alignment horizontal="center" vertical="center" wrapText="1"/>
    </xf>
    <xf numFmtId="4" fontId="674" fillId="0" borderId="0" xfId="0" applyNumberFormat="1" applyFont="1" applyAlignment="1">
      <alignment horizontal="center" vertical="center"/>
    </xf>
    <xf numFmtId="164" fontId="675" fillId="0" borderId="0" xfId="0" applyNumberFormat="1" applyFont="1" applyAlignment="1">
      <alignment horizontal="center" vertical="center"/>
    </xf>
    <xf numFmtId="4" fontId="676" fillId="0" borderId="0" xfId="0" applyNumberFormat="1" applyFont="1" applyAlignment="1">
      <alignment horizontal="center" vertical="center"/>
    </xf>
    <xf numFmtId="164" fontId="677" fillId="0" borderId="0" xfId="0" applyNumberFormat="1" applyFont="1" applyAlignment="1">
      <alignment horizontal="center" vertical="center"/>
    </xf>
    <xf numFmtId="4" fontId="678" fillId="0" borderId="0" xfId="0" applyNumberFormat="1" applyFont="1" applyAlignment="1">
      <alignment horizontal="center" vertical="center"/>
    </xf>
    <xf numFmtId="164" fontId="679" fillId="0" borderId="0" xfId="0" applyNumberFormat="1" applyFont="1" applyAlignment="1">
      <alignment horizontal="center" vertical="center"/>
    </xf>
    <xf numFmtId="4" fontId="680" fillId="0" borderId="0" xfId="0" applyNumberFormat="1" applyFont="1" applyAlignment="1">
      <alignment horizontal="center" vertical="center"/>
    </xf>
    <xf numFmtId="164" fontId="681" fillId="0" borderId="0" xfId="0" applyNumberFormat="1" applyFont="1" applyAlignment="1">
      <alignment horizontal="center" vertical="center"/>
    </xf>
    <xf numFmtId="4" fontId="682" fillId="0" borderId="0" xfId="0" applyNumberFormat="1" applyFont="1" applyAlignment="1">
      <alignment horizontal="center" vertical="center"/>
    </xf>
    <xf numFmtId="164" fontId="683" fillId="0" borderId="0" xfId="0" applyNumberFormat="1" applyFont="1" applyAlignment="1">
      <alignment horizontal="center" vertical="center"/>
    </xf>
    <xf numFmtId="4" fontId="684" fillId="0" borderId="0" xfId="0" applyNumberFormat="1" applyFont="1" applyAlignment="1">
      <alignment horizontal="center" vertical="center"/>
    </xf>
    <xf numFmtId="164" fontId="685" fillId="0" borderId="0" xfId="0" applyNumberFormat="1" applyFont="1" applyAlignment="1">
      <alignment horizontal="center" vertical="center"/>
    </xf>
    <xf numFmtId="4" fontId="686" fillId="0" borderId="0" xfId="0" applyNumberFormat="1" applyFont="1" applyAlignment="1">
      <alignment horizontal="center" vertical="center"/>
    </xf>
    <xf numFmtId="164" fontId="687" fillId="0" borderId="0" xfId="0" applyNumberFormat="1" applyFont="1" applyAlignment="1">
      <alignment horizontal="center" vertical="center"/>
    </xf>
    <xf numFmtId="4" fontId="688" fillId="0" borderId="0" xfId="0" applyNumberFormat="1" applyFont="1" applyAlignment="1">
      <alignment horizontal="center" vertical="center"/>
    </xf>
    <xf numFmtId="164" fontId="689" fillId="0" borderId="0" xfId="0" applyNumberFormat="1" applyFont="1" applyAlignment="1">
      <alignment horizontal="center" vertical="center"/>
    </xf>
    <xf numFmtId="4" fontId="690" fillId="0" borderId="0" xfId="0" applyNumberFormat="1" applyFont="1" applyAlignment="1">
      <alignment horizontal="center" vertical="center"/>
    </xf>
    <xf numFmtId="164" fontId="691" fillId="0" borderId="0" xfId="0" applyNumberFormat="1" applyFont="1" applyAlignment="1">
      <alignment horizontal="center" vertical="center"/>
    </xf>
    <xf numFmtId="4" fontId="692" fillId="0" borderId="0" xfId="0" applyNumberFormat="1" applyFont="1" applyAlignment="1">
      <alignment horizontal="center" vertical="center"/>
    </xf>
    <xf numFmtId="164" fontId="693" fillId="0" borderId="0" xfId="0" applyNumberFormat="1" applyFont="1" applyAlignment="1">
      <alignment horizontal="center" vertical="center"/>
    </xf>
    <xf numFmtId="4" fontId="694" fillId="0" borderId="0" xfId="0" applyNumberFormat="1" applyFont="1" applyAlignment="1">
      <alignment horizontal="center" vertical="center"/>
    </xf>
    <xf numFmtId="164" fontId="695" fillId="0" borderId="0" xfId="0" applyNumberFormat="1" applyFont="1" applyAlignment="1">
      <alignment horizontal="center" vertical="center"/>
    </xf>
    <xf numFmtId="4" fontId="696" fillId="0" borderId="0" xfId="0" applyNumberFormat="1" applyFont="1" applyAlignment="1">
      <alignment horizontal="center" vertical="center"/>
    </xf>
    <xf numFmtId="164" fontId="697" fillId="0" borderId="0" xfId="0" applyNumberFormat="1" applyFont="1" applyAlignment="1">
      <alignment horizontal="center" vertical="center"/>
    </xf>
    <xf numFmtId="0" fontId="698" fillId="0" borderId="0" xfId="0" applyFont="1" applyAlignment="1">
      <alignment horizontal="center" vertical="center" wrapText="1"/>
    </xf>
    <xf numFmtId="4" fontId="705" fillId="0" borderId="0" xfId="0" applyNumberFormat="1" applyFont="1" applyAlignment="1">
      <alignment horizontal="center" vertical="center"/>
    </xf>
    <xf numFmtId="164" fontId="706" fillId="0" borderId="0" xfId="0" applyNumberFormat="1" applyFont="1" applyAlignment="1">
      <alignment horizontal="center" vertical="center"/>
    </xf>
    <xf numFmtId="4" fontId="707" fillId="0" borderId="0" xfId="0" applyNumberFormat="1" applyFont="1" applyAlignment="1">
      <alignment horizontal="center" vertical="center"/>
    </xf>
    <xf numFmtId="164" fontId="708" fillId="0" borderId="0" xfId="0" applyNumberFormat="1" applyFont="1" applyAlignment="1">
      <alignment horizontal="center" vertical="center"/>
    </xf>
    <xf numFmtId="4" fontId="709" fillId="0" borderId="0" xfId="0" applyNumberFormat="1" applyFont="1" applyAlignment="1">
      <alignment horizontal="center" vertical="center"/>
    </xf>
    <xf numFmtId="164" fontId="710" fillId="0" borderId="0" xfId="0" applyNumberFormat="1" applyFont="1" applyAlignment="1">
      <alignment horizontal="center" vertical="center"/>
    </xf>
    <xf numFmtId="4" fontId="711" fillId="0" borderId="0" xfId="0" applyNumberFormat="1" applyFont="1" applyAlignment="1">
      <alignment horizontal="center" vertical="center"/>
    </xf>
    <xf numFmtId="164" fontId="712" fillId="0" borderId="0" xfId="0" applyNumberFormat="1" applyFont="1" applyAlignment="1">
      <alignment horizontal="center" vertical="center"/>
    </xf>
    <xf numFmtId="4" fontId="713" fillId="0" borderId="0" xfId="0" applyNumberFormat="1" applyFont="1" applyAlignment="1">
      <alignment horizontal="center" vertical="center"/>
    </xf>
    <xf numFmtId="164" fontId="714" fillId="0" borderId="0" xfId="0" applyNumberFormat="1" applyFont="1" applyAlignment="1">
      <alignment horizontal="center" vertical="center"/>
    </xf>
    <xf numFmtId="4" fontId="715" fillId="0" borderId="0" xfId="0" applyNumberFormat="1" applyFont="1" applyAlignment="1">
      <alignment horizontal="center" vertical="center"/>
    </xf>
    <xf numFmtId="164" fontId="716" fillId="0" borderId="0" xfId="0" applyNumberFormat="1" applyFont="1" applyAlignment="1">
      <alignment horizontal="center" vertical="center"/>
    </xf>
    <xf numFmtId="4" fontId="717" fillId="0" borderId="0" xfId="0" applyNumberFormat="1" applyFont="1" applyAlignment="1">
      <alignment horizontal="center" vertical="center"/>
    </xf>
    <xf numFmtId="164" fontId="718" fillId="0" borderId="0" xfId="0" applyNumberFormat="1" applyFont="1" applyAlignment="1">
      <alignment horizontal="center" vertical="center"/>
    </xf>
    <xf numFmtId="4" fontId="719" fillId="0" borderId="0" xfId="0" applyNumberFormat="1" applyFont="1" applyAlignment="1">
      <alignment horizontal="center" vertical="center"/>
    </xf>
    <xf numFmtId="164" fontId="720" fillId="0" borderId="0" xfId="0" applyNumberFormat="1" applyFont="1" applyAlignment="1">
      <alignment horizontal="center" vertical="center"/>
    </xf>
    <xf numFmtId="4" fontId="721" fillId="0" borderId="0" xfId="0" applyNumberFormat="1" applyFont="1" applyAlignment="1">
      <alignment horizontal="center" vertical="center"/>
    </xf>
    <xf numFmtId="164" fontId="722" fillId="0" borderId="0" xfId="0" applyNumberFormat="1" applyFont="1" applyAlignment="1">
      <alignment horizontal="center" vertical="center"/>
    </xf>
    <xf numFmtId="4" fontId="723" fillId="0" borderId="0" xfId="0" applyNumberFormat="1" applyFont="1" applyAlignment="1">
      <alignment horizontal="center" vertical="center"/>
    </xf>
    <xf numFmtId="164" fontId="724" fillId="0" borderId="0" xfId="0" applyNumberFormat="1" applyFont="1" applyAlignment="1">
      <alignment horizontal="center" vertical="center"/>
    </xf>
    <xf numFmtId="4" fontId="725" fillId="0" borderId="0" xfId="0" applyNumberFormat="1" applyFont="1" applyAlignment="1">
      <alignment horizontal="center" vertical="center"/>
    </xf>
    <xf numFmtId="164" fontId="726" fillId="0" borderId="0" xfId="0" applyNumberFormat="1" applyFont="1" applyAlignment="1">
      <alignment horizontal="center" vertical="center"/>
    </xf>
    <xf numFmtId="4" fontId="727" fillId="0" borderId="0" xfId="0" applyNumberFormat="1" applyFont="1" applyAlignment="1">
      <alignment horizontal="center" vertical="center"/>
    </xf>
    <xf numFmtId="164" fontId="728" fillId="0" borderId="0" xfId="0" applyNumberFormat="1" applyFont="1" applyAlignment="1">
      <alignment horizontal="center" vertical="center"/>
    </xf>
    <xf numFmtId="0" fontId="729" fillId="0" borderId="0" xfId="0" applyFont="1" applyAlignment="1">
      <alignment horizontal="center" vertical="center" wrapText="1"/>
    </xf>
    <xf numFmtId="4" fontId="736" fillId="0" borderId="0" xfId="0" applyNumberFormat="1" applyFont="1" applyAlignment="1">
      <alignment horizontal="center" vertical="center"/>
    </xf>
    <xf numFmtId="164" fontId="737" fillId="0" borderId="0" xfId="0" applyNumberFormat="1" applyFont="1" applyAlignment="1">
      <alignment horizontal="center" vertical="center"/>
    </xf>
    <xf numFmtId="4" fontId="738" fillId="0" borderId="0" xfId="0" applyNumberFormat="1" applyFont="1" applyAlignment="1">
      <alignment horizontal="center" vertical="center"/>
    </xf>
    <xf numFmtId="164" fontId="739" fillId="0" borderId="0" xfId="0" applyNumberFormat="1" applyFont="1" applyAlignment="1">
      <alignment horizontal="center" vertical="center"/>
    </xf>
    <xf numFmtId="4" fontId="740" fillId="0" borderId="0" xfId="0" applyNumberFormat="1" applyFont="1" applyAlignment="1">
      <alignment horizontal="center" vertical="center"/>
    </xf>
    <xf numFmtId="164" fontId="741" fillId="0" borderId="0" xfId="0" applyNumberFormat="1" applyFont="1" applyAlignment="1">
      <alignment horizontal="center" vertical="center"/>
    </xf>
    <xf numFmtId="4" fontId="742" fillId="0" borderId="0" xfId="0" applyNumberFormat="1" applyFont="1" applyAlignment="1">
      <alignment horizontal="center" vertical="center"/>
    </xf>
    <xf numFmtId="164" fontId="743" fillId="0" borderId="0" xfId="0" applyNumberFormat="1" applyFont="1" applyAlignment="1">
      <alignment horizontal="center" vertical="center"/>
    </xf>
    <xf numFmtId="4" fontId="744" fillId="0" borderId="0" xfId="0" applyNumberFormat="1" applyFont="1" applyAlignment="1">
      <alignment horizontal="center" vertical="center"/>
    </xf>
    <xf numFmtId="164" fontId="745" fillId="0" borderId="0" xfId="0" applyNumberFormat="1" applyFont="1" applyAlignment="1">
      <alignment horizontal="center" vertical="center"/>
    </xf>
    <xf numFmtId="4" fontId="746" fillId="0" borderId="0" xfId="0" applyNumberFormat="1" applyFont="1" applyAlignment="1">
      <alignment horizontal="center" vertical="center"/>
    </xf>
    <xf numFmtId="164" fontId="747" fillId="0" borderId="0" xfId="0" applyNumberFormat="1" applyFont="1" applyAlignment="1">
      <alignment horizontal="center" vertical="center"/>
    </xf>
    <xf numFmtId="4" fontId="748" fillId="0" borderId="0" xfId="0" applyNumberFormat="1" applyFont="1" applyAlignment="1">
      <alignment horizontal="center" vertical="center"/>
    </xf>
    <xf numFmtId="164" fontId="749" fillId="0" borderId="0" xfId="0" applyNumberFormat="1" applyFont="1" applyAlignment="1">
      <alignment horizontal="center" vertical="center"/>
    </xf>
    <xf numFmtId="4" fontId="750" fillId="0" borderId="0" xfId="0" applyNumberFormat="1" applyFont="1" applyAlignment="1">
      <alignment horizontal="center" vertical="center"/>
    </xf>
    <xf numFmtId="164" fontId="751" fillId="0" borderId="0" xfId="0" applyNumberFormat="1" applyFont="1" applyAlignment="1">
      <alignment horizontal="center" vertical="center"/>
    </xf>
    <xf numFmtId="4" fontId="752" fillId="0" borderId="0" xfId="0" applyNumberFormat="1" applyFont="1" applyAlignment="1">
      <alignment horizontal="center" vertical="center"/>
    </xf>
    <xf numFmtId="164" fontId="753" fillId="0" borderId="0" xfId="0" applyNumberFormat="1" applyFont="1" applyAlignment="1">
      <alignment horizontal="center" vertical="center"/>
    </xf>
    <xf numFmtId="4" fontId="754" fillId="0" borderId="0" xfId="0" applyNumberFormat="1" applyFont="1" applyAlignment="1">
      <alignment horizontal="center" vertical="center"/>
    </xf>
    <xf numFmtId="164" fontId="755" fillId="0" borderId="0" xfId="0" applyNumberFormat="1" applyFont="1" applyAlignment="1">
      <alignment horizontal="center" vertical="center"/>
    </xf>
    <xf numFmtId="4" fontId="756" fillId="0" borderId="0" xfId="0" applyNumberFormat="1" applyFont="1" applyAlignment="1">
      <alignment horizontal="center" vertical="center"/>
    </xf>
    <xf numFmtId="164" fontId="757" fillId="0" borderId="0" xfId="0" applyNumberFormat="1" applyFont="1" applyAlignment="1">
      <alignment horizontal="center" vertical="center"/>
    </xf>
    <xf numFmtId="4" fontId="758" fillId="0" borderId="0" xfId="0" applyNumberFormat="1" applyFont="1" applyAlignment="1">
      <alignment horizontal="center" vertical="center"/>
    </xf>
    <xf numFmtId="164" fontId="759" fillId="0" borderId="0" xfId="0" applyNumberFormat="1" applyFont="1" applyAlignment="1">
      <alignment horizontal="center" vertical="center"/>
    </xf>
    <xf numFmtId="0" fontId="760" fillId="0" borderId="0" xfId="0" applyFont="1" applyAlignment="1">
      <alignment horizontal="center" vertical="center" wrapText="1"/>
    </xf>
    <xf numFmtId="4" fontId="767" fillId="0" borderId="0" xfId="0" applyNumberFormat="1" applyFont="1" applyAlignment="1">
      <alignment horizontal="center" vertical="center"/>
    </xf>
    <xf numFmtId="164" fontId="768" fillId="0" borderId="0" xfId="0" applyNumberFormat="1" applyFont="1" applyAlignment="1">
      <alignment horizontal="center" vertical="center"/>
    </xf>
    <xf numFmtId="4" fontId="769" fillId="0" borderId="0" xfId="0" applyNumberFormat="1" applyFont="1" applyAlignment="1">
      <alignment horizontal="center" vertical="center"/>
    </xf>
    <xf numFmtId="164" fontId="770" fillId="0" borderId="0" xfId="0" applyNumberFormat="1" applyFont="1" applyAlignment="1">
      <alignment horizontal="center" vertical="center"/>
    </xf>
    <xf numFmtId="4" fontId="771" fillId="0" borderId="0" xfId="0" applyNumberFormat="1" applyFont="1" applyAlignment="1">
      <alignment horizontal="center" vertical="center"/>
    </xf>
    <xf numFmtId="164" fontId="772" fillId="0" borderId="0" xfId="0" applyNumberFormat="1" applyFont="1" applyAlignment="1">
      <alignment horizontal="center" vertical="center"/>
    </xf>
    <xf numFmtId="4" fontId="773" fillId="0" borderId="0" xfId="0" applyNumberFormat="1" applyFont="1" applyAlignment="1">
      <alignment horizontal="center" vertical="center"/>
    </xf>
    <xf numFmtId="164" fontId="774" fillId="0" borderId="0" xfId="0" applyNumberFormat="1" applyFont="1" applyAlignment="1">
      <alignment horizontal="center" vertical="center"/>
    </xf>
    <xf numFmtId="4" fontId="775" fillId="0" borderId="0" xfId="0" applyNumberFormat="1" applyFont="1" applyAlignment="1">
      <alignment horizontal="center" vertical="center"/>
    </xf>
    <xf numFmtId="164" fontId="776" fillId="0" borderId="0" xfId="0" applyNumberFormat="1" applyFont="1" applyAlignment="1">
      <alignment horizontal="center" vertical="center"/>
    </xf>
    <xf numFmtId="4" fontId="777" fillId="0" borderId="0" xfId="0" applyNumberFormat="1" applyFont="1" applyAlignment="1">
      <alignment horizontal="center" vertical="center"/>
    </xf>
    <xf numFmtId="164" fontId="778" fillId="0" borderId="0" xfId="0" applyNumberFormat="1" applyFont="1" applyAlignment="1">
      <alignment horizontal="center" vertical="center"/>
    </xf>
    <xf numFmtId="4" fontId="779" fillId="0" borderId="0" xfId="0" applyNumberFormat="1" applyFont="1" applyAlignment="1">
      <alignment horizontal="center" vertical="center"/>
    </xf>
    <xf numFmtId="164" fontId="780" fillId="0" borderId="0" xfId="0" applyNumberFormat="1" applyFont="1" applyAlignment="1">
      <alignment horizontal="center" vertical="center"/>
    </xf>
    <xf numFmtId="4" fontId="781" fillId="0" borderId="0" xfId="0" applyNumberFormat="1" applyFont="1" applyAlignment="1">
      <alignment horizontal="center" vertical="center"/>
    </xf>
    <xf numFmtId="164" fontId="782" fillId="0" borderId="0" xfId="0" applyNumberFormat="1" applyFont="1" applyAlignment="1">
      <alignment horizontal="center" vertical="center"/>
    </xf>
    <xf numFmtId="4" fontId="783" fillId="0" borderId="0" xfId="0" applyNumberFormat="1" applyFont="1" applyAlignment="1">
      <alignment horizontal="center" vertical="center"/>
    </xf>
    <xf numFmtId="164" fontId="784" fillId="0" borderId="0" xfId="0" applyNumberFormat="1" applyFont="1" applyAlignment="1">
      <alignment horizontal="center" vertical="center"/>
    </xf>
    <xf numFmtId="4" fontId="785" fillId="0" borderId="0" xfId="0" applyNumberFormat="1" applyFont="1" applyAlignment="1">
      <alignment horizontal="center" vertical="center"/>
    </xf>
    <xf numFmtId="164" fontId="786" fillId="0" borderId="0" xfId="0" applyNumberFormat="1" applyFont="1" applyAlignment="1">
      <alignment horizontal="center" vertical="center"/>
    </xf>
    <xf numFmtId="4" fontId="787" fillId="0" borderId="0" xfId="0" applyNumberFormat="1" applyFont="1" applyAlignment="1">
      <alignment horizontal="center" vertical="center"/>
    </xf>
    <xf numFmtId="164" fontId="788" fillId="0" borderId="0" xfId="0" applyNumberFormat="1" applyFont="1" applyAlignment="1">
      <alignment horizontal="center" vertical="center"/>
    </xf>
    <xf numFmtId="4" fontId="789" fillId="0" borderId="0" xfId="0" applyNumberFormat="1" applyFont="1" applyAlignment="1">
      <alignment horizontal="center" vertical="center"/>
    </xf>
    <xf numFmtId="164" fontId="790" fillId="0" borderId="0" xfId="0" applyNumberFormat="1" applyFont="1" applyAlignment="1">
      <alignment horizontal="center" vertical="center"/>
    </xf>
    <xf numFmtId="0" fontId="791" fillId="0" borderId="0" xfId="0" applyFont="1" applyAlignment="1">
      <alignment horizontal="center" vertical="center" wrapText="1"/>
    </xf>
    <xf numFmtId="4" fontId="798" fillId="0" borderId="0" xfId="0" applyNumberFormat="1" applyFont="1" applyAlignment="1">
      <alignment horizontal="center" vertical="center"/>
    </xf>
    <xf numFmtId="164" fontId="799" fillId="0" borderId="0" xfId="0" applyNumberFormat="1" applyFont="1" applyAlignment="1">
      <alignment horizontal="center" vertical="center"/>
    </xf>
    <xf numFmtId="4" fontId="800" fillId="0" borderId="0" xfId="0" applyNumberFormat="1" applyFont="1" applyAlignment="1">
      <alignment horizontal="center" vertical="center"/>
    </xf>
    <xf numFmtId="164" fontId="801" fillId="0" borderId="0" xfId="0" applyNumberFormat="1" applyFont="1" applyAlignment="1">
      <alignment horizontal="center" vertical="center"/>
    </xf>
    <xf numFmtId="4" fontId="802" fillId="0" borderId="0" xfId="0" applyNumberFormat="1" applyFont="1" applyAlignment="1">
      <alignment horizontal="center" vertical="center"/>
    </xf>
    <xf numFmtId="164" fontId="803" fillId="0" borderId="0" xfId="0" applyNumberFormat="1" applyFont="1" applyAlignment="1">
      <alignment horizontal="center" vertical="center"/>
    </xf>
    <xf numFmtId="4" fontId="804" fillId="0" borderId="0" xfId="0" applyNumberFormat="1" applyFont="1" applyAlignment="1">
      <alignment horizontal="center" vertical="center"/>
    </xf>
    <xf numFmtId="164" fontId="805" fillId="0" borderId="0" xfId="0" applyNumberFormat="1" applyFont="1" applyAlignment="1">
      <alignment horizontal="center" vertical="center"/>
    </xf>
    <xf numFmtId="4" fontId="806" fillId="0" borderId="0" xfId="0" applyNumberFormat="1" applyFont="1" applyAlignment="1">
      <alignment horizontal="center" vertical="center"/>
    </xf>
    <xf numFmtId="164" fontId="807" fillId="0" borderId="0" xfId="0" applyNumberFormat="1" applyFont="1" applyAlignment="1">
      <alignment horizontal="center" vertical="center"/>
    </xf>
    <xf numFmtId="4" fontId="808" fillId="0" borderId="0" xfId="0" applyNumberFormat="1" applyFont="1" applyAlignment="1">
      <alignment horizontal="center" vertical="center"/>
    </xf>
    <xf numFmtId="164" fontId="809" fillId="0" borderId="0" xfId="0" applyNumberFormat="1" applyFont="1" applyAlignment="1">
      <alignment horizontal="center" vertical="center"/>
    </xf>
    <xf numFmtId="4" fontId="810" fillId="0" borderId="0" xfId="0" applyNumberFormat="1" applyFont="1" applyAlignment="1">
      <alignment horizontal="center" vertical="center"/>
    </xf>
    <xf numFmtId="164" fontId="811" fillId="0" borderId="0" xfId="0" applyNumberFormat="1" applyFont="1" applyAlignment="1">
      <alignment horizontal="center" vertical="center"/>
    </xf>
    <xf numFmtId="4" fontId="812" fillId="0" borderId="0" xfId="0" applyNumberFormat="1" applyFont="1" applyAlignment="1">
      <alignment horizontal="center" vertical="center"/>
    </xf>
    <xf numFmtId="164" fontId="813" fillId="0" borderId="0" xfId="0" applyNumberFormat="1" applyFont="1" applyAlignment="1">
      <alignment horizontal="center" vertical="center"/>
    </xf>
    <xf numFmtId="4" fontId="814" fillId="0" borderId="0" xfId="0" applyNumberFormat="1" applyFont="1" applyAlignment="1">
      <alignment horizontal="center" vertical="center"/>
    </xf>
    <xf numFmtId="164" fontId="815" fillId="0" borderId="0" xfId="0" applyNumberFormat="1" applyFont="1" applyAlignment="1">
      <alignment horizontal="center" vertical="center"/>
    </xf>
    <xf numFmtId="4" fontId="816" fillId="0" borderId="0" xfId="0" applyNumberFormat="1" applyFont="1" applyAlignment="1">
      <alignment horizontal="center" vertical="center"/>
    </xf>
    <xf numFmtId="164" fontId="817" fillId="0" borderId="0" xfId="0" applyNumberFormat="1" applyFont="1" applyAlignment="1">
      <alignment horizontal="center" vertical="center"/>
    </xf>
    <xf numFmtId="4" fontId="818" fillId="0" borderId="0" xfId="0" applyNumberFormat="1" applyFont="1" applyAlignment="1">
      <alignment horizontal="center" vertical="center"/>
    </xf>
    <xf numFmtId="164" fontId="819" fillId="0" borderId="0" xfId="0" applyNumberFormat="1" applyFont="1" applyAlignment="1">
      <alignment horizontal="center" vertical="center"/>
    </xf>
    <xf numFmtId="4" fontId="820" fillId="0" borderId="0" xfId="0" applyNumberFormat="1" applyFont="1" applyAlignment="1">
      <alignment horizontal="center" vertical="center"/>
    </xf>
    <xf numFmtId="164" fontId="821" fillId="0" borderId="0" xfId="0" applyNumberFormat="1" applyFont="1" applyAlignment="1">
      <alignment horizontal="center" vertical="center"/>
    </xf>
    <xf numFmtId="0" fontId="822" fillId="0" borderId="0" xfId="0" applyFont="1" applyAlignment="1">
      <alignment horizontal="center" vertical="center" wrapText="1"/>
    </xf>
    <xf numFmtId="4" fontId="829" fillId="0" borderId="0" xfId="0" applyNumberFormat="1" applyFont="1" applyAlignment="1">
      <alignment horizontal="center" vertical="center"/>
    </xf>
    <xf numFmtId="164" fontId="830" fillId="0" borderId="0" xfId="0" applyNumberFormat="1" applyFont="1" applyAlignment="1">
      <alignment horizontal="center" vertical="center"/>
    </xf>
    <xf numFmtId="4" fontId="831" fillId="0" borderId="0" xfId="0" applyNumberFormat="1" applyFont="1" applyAlignment="1">
      <alignment horizontal="center" vertical="center"/>
    </xf>
    <xf numFmtId="164" fontId="832" fillId="0" borderId="0" xfId="0" applyNumberFormat="1" applyFont="1" applyAlignment="1">
      <alignment horizontal="center" vertical="center"/>
    </xf>
    <xf numFmtId="4" fontId="833" fillId="0" borderId="0" xfId="0" applyNumberFormat="1" applyFont="1" applyAlignment="1">
      <alignment horizontal="center" vertical="center"/>
    </xf>
    <xf numFmtId="164" fontId="834" fillId="0" borderId="0" xfId="0" applyNumberFormat="1" applyFont="1" applyAlignment="1">
      <alignment horizontal="center" vertical="center"/>
    </xf>
    <xf numFmtId="4" fontId="835" fillId="0" borderId="0" xfId="0" applyNumberFormat="1" applyFont="1" applyAlignment="1">
      <alignment horizontal="center" vertical="center"/>
    </xf>
    <xf numFmtId="164" fontId="836" fillId="0" borderId="0" xfId="0" applyNumberFormat="1" applyFont="1" applyAlignment="1">
      <alignment horizontal="center" vertical="center"/>
    </xf>
    <xf numFmtId="4" fontId="837" fillId="0" borderId="0" xfId="0" applyNumberFormat="1" applyFont="1" applyAlignment="1">
      <alignment horizontal="center" vertical="center"/>
    </xf>
    <xf numFmtId="164" fontId="838" fillId="0" borderId="0" xfId="0" applyNumberFormat="1" applyFont="1" applyAlignment="1">
      <alignment horizontal="center" vertical="center"/>
    </xf>
    <xf numFmtId="4" fontId="839" fillId="0" borderId="0" xfId="0" applyNumberFormat="1" applyFont="1" applyAlignment="1">
      <alignment horizontal="center" vertical="center"/>
    </xf>
    <xf numFmtId="164" fontId="840" fillId="0" borderId="0" xfId="0" applyNumberFormat="1" applyFont="1" applyAlignment="1">
      <alignment horizontal="center" vertical="center"/>
    </xf>
    <xf numFmtId="4" fontId="841" fillId="0" borderId="0" xfId="0" applyNumberFormat="1" applyFont="1" applyAlignment="1">
      <alignment horizontal="center" vertical="center"/>
    </xf>
    <xf numFmtId="164" fontId="842" fillId="0" borderId="0" xfId="0" applyNumberFormat="1" applyFont="1" applyAlignment="1">
      <alignment horizontal="center" vertical="center"/>
    </xf>
    <xf numFmtId="4" fontId="843" fillId="0" borderId="0" xfId="0" applyNumberFormat="1" applyFont="1" applyAlignment="1">
      <alignment horizontal="center" vertical="center"/>
    </xf>
    <xf numFmtId="164" fontId="844" fillId="0" borderId="0" xfId="0" applyNumberFormat="1" applyFont="1" applyAlignment="1">
      <alignment horizontal="center" vertical="center"/>
    </xf>
    <xf numFmtId="4" fontId="845" fillId="0" borderId="0" xfId="0" applyNumberFormat="1" applyFont="1" applyAlignment="1">
      <alignment horizontal="center" vertical="center"/>
    </xf>
    <xf numFmtId="164" fontId="846" fillId="0" borderId="0" xfId="0" applyNumberFormat="1" applyFont="1" applyAlignment="1">
      <alignment horizontal="center" vertical="center"/>
    </xf>
    <xf numFmtId="4" fontId="847" fillId="0" borderId="0" xfId="0" applyNumberFormat="1" applyFont="1" applyAlignment="1">
      <alignment horizontal="center" vertical="center"/>
    </xf>
    <xf numFmtId="164" fontId="848" fillId="0" borderId="0" xfId="0" applyNumberFormat="1" applyFont="1" applyAlignment="1">
      <alignment horizontal="center" vertical="center"/>
    </xf>
    <xf numFmtId="4" fontId="849" fillId="0" borderId="0" xfId="0" applyNumberFormat="1" applyFont="1" applyAlignment="1">
      <alignment horizontal="center" vertical="center"/>
    </xf>
    <xf numFmtId="164" fontId="850" fillId="0" borderId="0" xfId="0" applyNumberFormat="1" applyFont="1" applyAlignment="1">
      <alignment horizontal="center" vertical="center"/>
    </xf>
    <xf numFmtId="4" fontId="851" fillId="0" borderId="0" xfId="0" applyNumberFormat="1" applyFont="1" applyAlignment="1">
      <alignment horizontal="center" vertical="center"/>
    </xf>
    <xf numFmtId="164" fontId="852" fillId="0" borderId="0" xfId="0" applyNumberFormat="1" applyFont="1" applyAlignment="1">
      <alignment horizontal="center" vertical="center"/>
    </xf>
    <xf numFmtId="0" fontId="853" fillId="0" borderId="0" xfId="0" applyFont="1" applyAlignment="1">
      <alignment horizontal="center" vertical="center" wrapText="1"/>
    </xf>
    <xf numFmtId="4" fontId="860" fillId="0" borderId="0" xfId="0" applyNumberFormat="1" applyFont="1" applyAlignment="1">
      <alignment horizontal="center" vertical="center"/>
    </xf>
    <xf numFmtId="164" fontId="861" fillId="0" borderId="0" xfId="0" applyNumberFormat="1" applyFont="1" applyAlignment="1">
      <alignment horizontal="center" vertical="center"/>
    </xf>
    <xf numFmtId="4" fontId="862" fillId="0" borderId="0" xfId="0" applyNumberFormat="1" applyFont="1" applyAlignment="1">
      <alignment horizontal="center" vertical="center"/>
    </xf>
    <xf numFmtId="164" fontId="863" fillId="0" borderId="0" xfId="0" applyNumberFormat="1" applyFont="1" applyAlignment="1">
      <alignment horizontal="center" vertical="center"/>
    </xf>
    <xf numFmtId="4" fontId="864" fillId="0" borderId="0" xfId="0" applyNumberFormat="1" applyFont="1" applyAlignment="1">
      <alignment horizontal="center" vertical="center"/>
    </xf>
    <xf numFmtId="164" fontId="865" fillId="0" borderId="0" xfId="0" applyNumberFormat="1" applyFont="1" applyAlignment="1">
      <alignment horizontal="center" vertical="center"/>
    </xf>
    <xf numFmtId="4" fontId="866" fillId="0" borderId="0" xfId="0" applyNumberFormat="1" applyFont="1" applyAlignment="1">
      <alignment horizontal="center" vertical="center"/>
    </xf>
    <xf numFmtId="164" fontId="867" fillId="0" borderId="0" xfId="0" applyNumberFormat="1" applyFont="1" applyAlignment="1">
      <alignment horizontal="center" vertical="center"/>
    </xf>
    <xf numFmtId="4" fontId="868" fillId="0" borderId="0" xfId="0" applyNumberFormat="1" applyFont="1" applyAlignment="1">
      <alignment horizontal="center" vertical="center"/>
    </xf>
    <xf numFmtId="164" fontId="869" fillId="0" borderId="0" xfId="0" applyNumberFormat="1" applyFont="1" applyAlignment="1">
      <alignment horizontal="center" vertical="center"/>
    </xf>
    <xf numFmtId="4" fontId="870" fillId="0" borderId="0" xfId="0" applyNumberFormat="1" applyFont="1" applyAlignment="1">
      <alignment horizontal="center" vertical="center"/>
    </xf>
    <xf numFmtId="164" fontId="871" fillId="0" borderId="0" xfId="0" applyNumberFormat="1" applyFont="1" applyAlignment="1">
      <alignment horizontal="center" vertical="center"/>
    </xf>
    <xf numFmtId="4" fontId="872" fillId="0" borderId="0" xfId="0" applyNumberFormat="1" applyFont="1" applyAlignment="1">
      <alignment horizontal="center" vertical="center"/>
    </xf>
    <xf numFmtId="164" fontId="873" fillId="0" borderId="0" xfId="0" applyNumberFormat="1" applyFont="1" applyAlignment="1">
      <alignment horizontal="center" vertical="center"/>
    </xf>
    <xf numFmtId="4" fontId="874" fillId="0" borderId="0" xfId="0" applyNumberFormat="1" applyFont="1" applyAlignment="1">
      <alignment horizontal="center" vertical="center"/>
    </xf>
    <xf numFmtId="164" fontId="875" fillId="0" borderId="0" xfId="0" applyNumberFormat="1" applyFont="1" applyAlignment="1">
      <alignment horizontal="center" vertical="center"/>
    </xf>
    <xf numFmtId="4" fontId="876" fillId="0" borderId="0" xfId="0" applyNumberFormat="1" applyFont="1" applyAlignment="1">
      <alignment horizontal="center" vertical="center"/>
    </xf>
    <xf numFmtId="164" fontId="877" fillId="0" borderId="0" xfId="0" applyNumberFormat="1" applyFont="1" applyAlignment="1">
      <alignment horizontal="center" vertical="center"/>
    </xf>
    <xf numFmtId="4" fontId="878" fillId="0" borderId="0" xfId="0" applyNumberFormat="1" applyFont="1" applyAlignment="1">
      <alignment horizontal="center" vertical="center"/>
    </xf>
    <xf numFmtId="164" fontId="879" fillId="0" borderId="0" xfId="0" applyNumberFormat="1" applyFont="1" applyAlignment="1">
      <alignment horizontal="center" vertical="center"/>
    </xf>
    <xf numFmtId="4" fontId="880" fillId="0" borderId="0" xfId="0" applyNumberFormat="1" applyFont="1" applyAlignment="1">
      <alignment horizontal="center" vertical="center"/>
    </xf>
    <xf numFmtId="164" fontId="881" fillId="0" borderId="0" xfId="0" applyNumberFormat="1" applyFont="1" applyAlignment="1">
      <alignment horizontal="center" vertical="center"/>
    </xf>
    <xf numFmtId="4" fontId="882" fillId="0" borderId="0" xfId="0" applyNumberFormat="1" applyFont="1" applyAlignment="1">
      <alignment horizontal="center" vertical="center"/>
    </xf>
    <xf numFmtId="164" fontId="883" fillId="0" borderId="0" xfId="0" applyNumberFormat="1" applyFont="1" applyAlignment="1">
      <alignment horizontal="center" vertical="center"/>
    </xf>
    <xf numFmtId="0" fontId="884" fillId="0" borderId="0" xfId="0" applyFont="1" applyAlignment="1">
      <alignment horizontal="center" vertical="center" wrapText="1"/>
    </xf>
    <xf numFmtId="4" fontId="891" fillId="0" borderId="0" xfId="0" applyNumberFormat="1" applyFont="1" applyAlignment="1">
      <alignment horizontal="center" vertical="center"/>
    </xf>
    <xf numFmtId="164" fontId="892" fillId="0" borderId="0" xfId="0" applyNumberFormat="1" applyFont="1" applyAlignment="1">
      <alignment horizontal="center" vertical="center"/>
    </xf>
    <xf numFmtId="4" fontId="893" fillId="0" borderId="0" xfId="0" applyNumberFormat="1" applyFont="1" applyAlignment="1">
      <alignment horizontal="center" vertical="center"/>
    </xf>
    <xf numFmtId="164" fontId="894" fillId="0" borderId="0" xfId="0" applyNumberFormat="1" applyFont="1" applyAlignment="1">
      <alignment horizontal="center" vertical="center"/>
    </xf>
    <xf numFmtId="4" fontId="895" fillId="0" borderId="0" xfId="0" applyNumberFormat="1" applyFont="1" applyAlignment="1">
      <alignment horizontal="center" vertical="center"/>
    </xf>
    <xf numFmtId="164" fontId="896" fillId="0" borderId="0" xfId="0" applyNumberFormat="1" applyFont="1" applyAlignment="1">
      <alignment horizontal="center" vertical="center"/>
    </xf>
    <xf numFmtId="4" fontId="897" fillId="0" borderId="0" xfId="0" applyNumberFormat="1" applyFont="1" applyAlignment="1">
      <alignment horizontal="center" vertical="center"/>
    </xf>
    <xf numFmtId="164" fontId="898" fillId="0" borderId="0" xfId="0" applyNumberFormat="1" applyFont="1" applyAlignment="1">
      <alignment horizontal="center" vertical="center"/>
    </xf>
    <xf numFmtId="4" fontId="899" fillId="0" borderId="0" xfId="0" applyNumberFormat="1" applyFont="1" applyAlignment="1">
      <alignment horizontal="center" vertical="center"/>
    </xf>
    <xf numFmtId="164" fontId="900" fillId="0" borderId="0" xfId="0" applyNumberFormat="1" applyFont="1" applyAlignment="1">
      <alignment horizontal="center" vertical="center"/>
    </xf>
    <xf numFmtId="4" fontId="901" fillId="0" borderId="0" xfId="0" applyNumberFormat="1" applyFont="1" applyAlignment="1">
      <alignment horizontal="center" vertical="center"/>
    </xf>
    <xf numFmtId="164" fontId="902" fillId="0" borderId="0" xfId="0" applyNumberFormat="1" applyFont="1" applyAlignment="1">
      <alignment horizontal="center" vertical="center"/>
    </xf>
    <xf numFmtId="4" fontId="903" fillId="0" borderId="0" xfId="0" applyNumberFormat="1" applyFont="1" applyAlignment="1">
      <alignment horizontal="center" vertical="center"/>
    </xf>
    <xf numFmtId="164" fontId="904" fillId="0" borderId="0" xfId="0" applyNumberFormat="1" applyFont="1" applyAlignment="1">
      <alignment horizontal="center" vertical="center"/>
    </xf>
    <xf numFmtId="4" fontId="905" fillId="0" borderId="0" xfId="0" applyNumberFormat="1" applyFont="1" applyAlignment="1">
      <alignment horizontal="center" vertical="center"/>
    </xf>
    <xf numFmtId="164" fontId="906" fillId="0" borderId="0" xfId="0" applyNumberFormat="1" applyFont="1" applyAlignment="1">
      <alignment horizontal="center" vertical="center"/>
    </xf>
    <xf numFmtId="4" fontId="907" fillId="0" borderId="0" xfId="0" applyNumberFormat="1" applyFont="1" applyAlignment="1">
      <alignment horizontal="center" vertical="center"/>
    </xf>
    <xf numFmtId="164" fontId="908" fillId="0" borderId="0" xfId="0" applyNumberFormat="1" applyFont="1" applyAlignment="1">
      <alignment horizontal="center" vertical="center"/>
    </xf>
    <xf numFmtId="4" fontId="909" fillId="0" borderId="0" xfId="0" applyNumberFormat="1" applyFont="1" applyAlignment="1">
      <alignment horizontal="center" vertical="center"/>
    </xf>
    <xf numFmtId="164" fontId="910" fillId="0" borderId="0" xfId="0" applyNumberFormat="1" applyFont="1" applyAlignment="1">
      <alignment horizontal="center" vertical="center"/>
    </xf>
    <xf numFmtId="4" fontId="911" fillId="0" borderId="0" xfId="0" applyNumberFormat="1" applyFont="1" applyAlignment="1">
      <alignment horizontal="center" vertical="center"/>
    </xf>
    <xf numFmtId="164" fontId="912" fillId="0" borderId="0" xfId="0" applyNumberFormat="1" applyFont="1" applyAlignment="1">
      <alignment horizontal="center" vertical="center"/>
    </xf>
    <xf numFmtId="4" fontId="913" fillId="0" borderId="0" xfId="0" applyNumberFormat="1" applyFont="1" applyAlignment="1">
      <alignment horizontal="center" vertical="center"/>
    </xf>
    <xf numFmtId="164" fontId="914" fillId="0" borderId="0" xfId="0" applyNumberFormat="1" applyFont="1" applyAlignment="1">
      <alignment horizontal="center" vertical="center"/>
    </xf>
    <xf numFmtId="0" fontId="915" fillId="0" borderId="0" xfId="0" applyFont="1" applyAlignment="1">
      <alignment horizontal="center" vertical="center" wrapText="1"/>
    </xf>
    <xf numFmtId="4" fontId="922" fillId="0" borderId="0" xfId="0" applyNumberFormat="1" applyFont="1" applyAlignment="1">
      <alignment horizontal="center" vertical="center"/>
    </xf>
    <xf numFmtId="164" fontId="923" fillId="0" borderId="0" xfId="0" applyNumberFormat="1" applyFont="1" applyAlignment="1">
      <alignment horizontal="center" vertical="center"/>
    </xf>
    <xf numFmtId="4" fontId="924" fillId="0" borderId="0" xfId="0" applyNumberFormat="1" applyFont="1" applyAlignment="1">
      <alignment horizontal="center" vertical="center"/>
    </xf>
    <xf numFmtId="164" fontId="925" fillId="0" borderId="0" xfId="0" applyNumberFormat="1" applyFont="1" applyAlignment="1">
      <alignment horizontal="center" vertical="center"/>
    </xf>
    <xf numFmtId="4" fontId="926" fillId="0" borderId="0" xfId="0" applyNumberFormat="1" applyFont="1" applyAlignment="1">
      <alignment horizontal="center" vertical="center"/>
    </xf>
    <xf numFmtId="164" fontId="927" fillId="0" borderId="0" xfId="0" applyNumberFormat="1" applyFont="1" applyAlignment="1">
      <alignment horizontal="center" vertical="center"/>
    </xf>
    <xf numFmtId="4" fontId="928" fillId="0" borderId="0" xfId="0" applyNumberFormat="1" applyFont="1" applyAlignment="1">
      <alignment horizontal="center" vertical="center"/>
    </xf>
    <xf numFmtId="164" fontId="929" fillId="0" borderId="0" xfId="0" applyNumberFormat="1" applyFont="1" applyAlignment="1">
      <alignment horizontal="center" vertical="center"/>
    </xf>
    <xf numFmtId="4" fontId="930" fillId="0" borderId="0" xfId="0" applyNumberFormat="1" applyFont="1" applyAlignment="1">
      <alignment horizontal="center" vertical="center"/>
    </xf>
    <xf numFmtId="164" fontId="931" fillId="0" borderId="0" xfId="0" applyNumberFormat="1" applyFont="1" applyAlignment="1">
      <alignment horizontal="center" vertical="center"/>
    </xf>
    <xf numFmtId="4" fontId="932" fillId="0" borderId="0" xfId="0" applyNumberFormat="1" applyFont="1" applyAlignment="1">
      <alignment horizontal="center" vertical="center"/>
    </xf>
    <xf numFmtId="164" fontId="933" fillId="0" borderId="0" xfId="0" applyNumberFormat="1" applyFont="1" applyAlignment="1">
      <alignment horizontal="center" vertical="center"/>
    </xf>
    <xf numFmtId="4" fontId="934" fillId="0" borderId="0" xfId="0" applyNumberFormat="1" applyFont="1" applyAlignment="1">
      <alignment horizontal="center" vertical="center"/>
    </xf>
    <xf numFmtId="164" fontId="935" fillId="0" borderId="0" xfId="0" applyNumberFormat="1" applyFont="1" applyAlignment="1">
      <alignment horizontal="center" vertical="center"/>
    </xf>
    <xf numFmtId="4" fontId="936" fillId="0" borderId="0" xfId="0" applyNumberFormat="1" applyFont="1" applyAlignment="1">
      <alignment horizontal="center" vertical="center"/>
    </xf>
    <xf numFmtId="164" fontId="937" fillId="0" borderId="0" xfId="0" applyNumberFormat="1" applyFont="1" applyAlignment="1">
      <alignment horizontal="center" vertical="center"/>
    </xf>
    <xf numFmtId="4" fontId="938" fillId="0" borderId="0" xfId="0" applyNumberFormat="1" applyFont="1" applyAlignment="1">
      <alignment horizontal="center" vertical="center"/>
    </xf>
    <xf numFmtId="164" fontId="939" fillId="0" borderId="0" xfId="0" applyNumberFormat="1" applyFont="1" applyAlignment="1">
      <alignment horizontal="center" vertical="center"/>
    </xf>
    <xf numFmtId="4" fontId="940" fillId="0" borderId="0" xfId="0" applyNumberFormat="1" applyFont="1" applyAlignment="1">
      <alignment horizontal="center" vertical="center"/>
    </xf>
    <xf numFmtId="164" fontId="941" fillId="0" borderId="0" xfId="0" applyNumberFormat="1" applyFont="1" applyAlignment="1">
      <alignment horizontal="center" vertical="center"/>
    </xf>
    <xf numFmtId="4" fontId="942" fillId="0" borderId="0" xfId="0" applyNumberFormat="1" applyFont="1" applyAlignment="1">
      <alignment horizontal="center" vertical="center"/>
    </xf>
    <xf numFmtId="164" fontId="943" fillId="0" borderId="0" xfId="0" applyNumberFormat="1" applyFont="1" applyAlignment="1">
      <alignment horizontal="center" vertical="center"/>
    </xf>
    <xf numFmtId="4" fontId="944" fillId="0" borderId="0" xfId="0" applyNumberFormat="1" applyFont="1" applyAlignment="1">
      <alignment horizontal="center" vertical="center"/>
    </xf>
    <xf numFmtId="164" fontId="945" fillId="0" borderId="0" xfId="0" applyNumberFormat="1" applyFont="1" applyAlignment="1">
      <alignment horizontal="center" vertical="center"/>
    </xf>
    <xf numFmtId="0" fontId="946" fillId="3" borderId="1" xfId="0" applyFont="1" applyFill="1" applyBorder="1" applyAlignment="1">
      <alignment horizontal="center" vertical="center" wrapText="1"/>
    </xf>
    <xf numFmtId="164" fontId="946" fillId="3" borderId="1" xfId="0" applyNumberFormat="1" applyFont="1" applyFill="1" applyBorder="1" applyAlignment="1">
      <alignment horizontal="center" vertical="center" wrapText="1"/>
    </xf>
    <xf numFmtId="0" fontId="947" fillId="0" borderId="0" xfId="0" applyFont="1" applyAlignment="1">
      <alignment horizontal="center" vertical="center" wrapText="1"/>
    </xf>
    <xf numFmtId="4" fontId="954" fillId="0" borderId="0" xfId="0" applyNumberFormat="1" applyFont="1" applyAlignment="1">
      <alignment horizontal="center" vertical="center"/>
    </xf>
    <xf numFmtId="164" fontId="955" fillId="0" borderId="0" xfId="0" applyNumberFormat="1" applyFont="1" applyAlignment="1">
      <alignment horizontal="center" vertical="center"/>
    </xf>
    <xf numFmtId="4" fontId="956" fillId="0" borderId="0" xfId="0" applyNumberFormat="1" applyFont="1" applyAlignment="1">
      <alignment horizontal="center" vertical="center"/>
    </xf>
    <xf numFmtId="164" fontId="957" fillId="0" borderId="0" xfId="0" applyNumberFormat="1" applyFont="1" applyAlignment="1">
      <alignment horizontal="center" vertical="center"/>
    </xf>
    <xf numFmtId="4" fontId="958" fillId="0" borderId="0" xfId="0" applyNumberFormat="1" applyFont="1" applyAlignment="1">
      <alignment horizontal="center" vertical="center"/>
    </xf>
    <xf numFmtId="164" fontId="959" fillId="0" borderId="0" xfId="0" applyNumberFormat="1" applyFont="1" applyAlignment="1">
      <alignment horizontal="center" vertical="center"/>
    </xf>
    <xf numFmtId="4" fontId="960" fillId="0" borderId="0" xfId="0" applyNumberFormat="1" applyFont="1" applyAlignment="1">
      <alignment horizontal="center" vertical="center"/>
    </xf>
    <xf numFmtId="164" fontId="961" fillId="0" borderId="0" xfId="0" applyNumberFormat="1" applyFont="1" applyAlignment="1">
      <alignment horizontal="center" vertical="center"/>
    </xf>
    <xf numFmtId="4" fontId="962" fillId="0" borderId="0" xfId="0" applyNumberFormat="1" applyFont="1" applyAlignment="1">
      <alignment horizontal="center" vertical="center"/>
    </xf>
    <xf numFmtId="164" fontId="963" fillId="0" borderId="0" xfId="0" applyNumberFormat="1" applyFont="1" applyAlignment="1">
      <alignment horizontal="center" vertical="center"/>
    </xf>
    <xf numFmtId="4" fontId="964" fillId="0" borderId="0" xfId="0" applyNumberFormat="1" applyFont="1" applyAlignment="1">
      <alignment horizontal="center" vertical="center"/>
    </xf>
    <xf numFmtId="164" fontId="965" fillId="0" borderId="0" xfId="0" applyNumberFormat="1" applyFont="1" applyAlignment="1">
      <alignment horizontal="center" vertical="center"/>
    </xf>
    <xf numFmtId="4" fontId="966" fillId="0" borderId="0" xfId="0" applyNumberFormat="1" applyFont="1" applyAlignment="1">
      <alignment horizontal="center" vertical="center"/>
    </xf>
    <xf numFmtId="164" fontId="967" fillId="0" borderId="0" xfId="0" applyNumberFormat="1" applyFont="1" applyAlignment="1">
      <alignment horizontal="center" vertical="center"/>
    </xf>
    <xf numFmtId="4" fontId="968" fillId="0" borderId="0" xfId="0" applyNumberFormat="1" applyFont="1" applyAlignment="1">
      <alignment horizontal="center" vertical="center"/>
    </xf>
    <xf numFmtId="164" fontId="969" fillId="0" borderId="0" xfId="0" applyNumberFormat="1" applyFont="1" applyAlignment="1">
      <alignment horizontal="center" vertical="center"/>
    </xf>
    <xf numFmtId="4" fontId="970" fillId="0" borderId="0" xfId="0" applyNumberFormat="1" applyFont="1" applyAlignment="1">
      <alignment horizontal="center" vertical="center"/>
    </xf>
    <xf numFmtId="164" fontId="971" fillId="0" borderId="0" xfId="0" applyNumberFormat="1" applyFont="1" applyAlignment="1">
      <alignment horizontal="center" vertical="center"/>
    </xf>
    <xf numFmtId="4" fontId="972" fillId="0" borderId="0" xfId="0" applyNumberFormat="1" applyFont="1" applyAlignment="1">
      <alignment horizontal="center" vertical="center"/>
    </xf>
    <xf numFmtId="164" fontId="973" fillId="0" borderId="0" xfId="0" applyNumberFormat="1" applyFont="1" applyAlignment="1">
      <alignment horizontal="center" vertical="center"/>
    </xf>
    <xf numFmtId="4" fontId="974" fillId="0" borderId="0" xfId="0" applyNumberFormat="1" applyFont="1" applyAlignment="1">
      <alignment horizontal="center" vertical="center"/>
    </xf>
    <xf numFmtId="164" fontId="975" fillId="0" borderId="0" xfId="0" applyNumberFormat="1" applyFont="1" applyAlignment="1">
      <alignment horizontal="center" vertical="center"/>
    </xf>
    <xf numFmtId="4" fontId="976" fillId="0" borderId="0" xfId="0" applyNumberFormat="1" applyFont="1" applyAlignment="1">
      <alignment horizontal="center" vertical="center"/>
    </xf>
    <xf numFmtId="164" fontId="977" fillId="0" borderId="0" xfId="0" applyNumberFormat="1" applyFont="1" applyAlignment="1">
      <alignment horizontal="center" vertical="center"/>
    </xf>
    <xf numFmtId="0" fontId="978" fillId="0" borderId="0" xfId="0" applyFont="1" applyAlignment="1">
      <alignment horizontal="center" vertical="center" wrapText="1"/>
    </xf>
    <xf numFmtId="4" fontId="985" fillId="0" borderId="0" xfId="0" applyNumberFormat="1" applyFont="1" applyAlignment="1">
      <alignment horizontal="center" vertical="center"/>
    </xf>
    <xf numFmtId="164" fontId="986" fillId="0" borderId="0" xfId="0" applyNumberFormat="1" applyFont="1" applyAlignment="1">
      <alignment horizontal="center" vertical="center"/>
    </xf>
    <xf numFmtId="4" fontId="987" fillId="0" borderId="0" xfId="0" applyNumberFormat="1" applyFont="1" applyAlignment="1">
      <alignment horizontal="center" vertical="center"/>
    </xf>
    <xf numFmtId="164" fontId="988" fillId="0" borderId="0" xfId="0" applyNumberFormat="1" applyFont="1" applyAlignment="1">
      <alignment horizontal="center" vertical="center"/>
    </xf>
    <xf numFmtId="4" fontId="989" fillId="0" borderId="0" xfId="0" applyNumberFormat="1" applyFont="1" applyAlignment="1">
      <alignment horizontal="center" vertical="center"/>
    </xf>
    <xf numFmtId="164" fontId="990" fillId="0" borderId="0" xfId="0" applyNumberFormat="1" applyFont="1" applyAlignment="1">
      <alignment horizontal="center" vertical="center"/>
    </xf>
    <xf numFmtId="4" fontId="991" fillId="0" borderId="0" xfId="0" applyNumberFormat="1" applyFont="1" applyAlignment="1">
      <alignment horizontal="center" vertical="center"/>
    </xf>
    <xf numFmtId="164" fontId="992" fillId="0" borderId="0" xfId="0" applyNumberFormat="1" applyFont="1" applyAlignment="1">
      <alignment horizontal="center" vertical="center"/>
    </xf>
    <xf numFmtId="4" fontId="993" fillId="0" borderId="0" xfId="0" applyNumberFormat="1" applyFont="1" applyAlignment="1">
      <alignment horizontal="center" vertical="center"/>
    </xf>
    <xf numFmtId="164" fontId="994" fillId="0" borderId="0" xfId="0" applyNumberFormat="1" applyFont="1" applyAlignment="1">
      <alignment horizontal="center" vertical="center"/>
    </xf>
    <xf numFmtId="4" fontId="995" fillId="0" borderId="0" xfId="0" applyNumberFormat="1" applyFont="1" applyAlignment="1">
      <alignment horizontal="center" vertical="center"/>
    </xf>
    <xf numFmtId="164" fontId="996" fillId="0" borderId="0" xfId="0" applyNumberFormat="1" applyFont="1" applyAlignment="1">
      <alignment horizontal="center" vertical="center"/>
    </xf>
    <xf numFmtId="4" fontId="997" fillId="0" borderId="0" xfId="0" applyNumberFormat="1" applyFont="1" applyAlignment="1">
      <alignment horizontal="center" vertical="center"/>
    </xf>
    <xf numFmtId="164" fontId="998" fillId="0" borderId="0" xfId="0" applyNumberFormat="1" applyFont="1" applyAlignment="1">
      <alignment horizontal="center" vertical="center"/>
    </xf>
    <xf numFmtId="4" fontId="999" fillId="0" borderId="0" xfId="0" applyNumberFormat="1" applyFont="1" applyAlignment="1">
      <alignment horizontal="center" vertical="center"/>
    </xf>
    <xf numFmtId="164" fontId="1000" fillId="0" borderId="0" xfId="0" applyNumberFormat="1" applyFont="1" applyAlignment="1">
      <alignment horizontal="center" vertical="center"/>
    </xf>
    <xf numFmtId="4" fontId="1001" fillId="0" borderId="0" xfId="0" applyNumberFormat="1" applyFont="1" applyAlignment="1">
      <alignment horizontal="center" vertical="center"/>
    </xf>
    <xf numFmtId="164" fontId="1002" fillId="0" borderId="0" xfId="0" applyNumberFormat="1" applyFont="1" applyAlignment="1">
      <alignment horizontal="center" vertical="center"/>
    </xf>
    <xf numFmtId="4" fontId="1003" fillId="0" borderId="0" xfId="0" applyNumberFormat="1" applyFont="1" applyAlignment="1">
      <alignment horizontal="center" vertical="center"/>
    </xf>
    <xf numFmtId="164" fontId="1004" fillId="0" borderId="0" xfId="0" applyNumberFormat="1" applyFont="1" applyAlignment="1">
      <alignment horizontal="center" vertical="center"/>
    </xf>
    <xf numFmtId="4" fontId="1005" fillId="0" borderId="0" xfId="0" applyNumberFormat="1" applyFont="1" applyAlignment="1">
      <alignment horizontal="center" vertical="center"/>
    </xf>
    <xf numFmtId="164" fontId="1006" fillId="0" borderId="0" xfId="0" applyNumberFormat="1" applyFont="1" applyAlignment="1">
      <alignment horizontal="center" vertical="center"/>
    </xf>
    <xf numFmtId="4" fontId="1007" fillId="0" borderId="0" xfId="0" applyNumberFormat="1" applyFont="1" applyAlignment="1">
      <alignment horizontal="center" vertical="center"/>
    </xf>
    <xf numFmtId="164" fontId="1008" fillId="0" borderId="0" xfId="0" applyNumberFormat="1" applyFont="1" applyAlignment="1">
      <alignment horizontal="center" vertical="center"/>
    </xf>
    <xf numFmtId="0" fontId="1009" fillId="0" borderId="0" xfId="0" applyFont="1" applyAlignment="1">
      <alignment horizontal="center" vertical="center" wrapText="1"/>
    </xf>
    <xf numFmtId="4" fontId="1016" fillId="0" borderId="0" xfId="0" applyNumberFormat="1" applyFont="1" applyAlignment="1">
      <alignment horizontal="center" vertical="center"/>
    </xf>
    <xf numFmtId="164" fontId="1017" fillId="0" borderId="0" xfId="0" applyNumberFormat="1" applyFont="1" applyAlignment="1">
      <alignment horizontal="center" vertical="center"/>
    </xf>
    <xf numFmtId="4" fontId="1018" fillId="0" borderId="0" xfId="0" applyNumberFormat="1" applyFont="1" applyAlignment="1">
      <alignment horizontal="center" vertical="center"/>
    </xf>
    <xf numFmtId="164" fontId="1019" fillId="0" borderId="0" xfId="0" applyNumberFormat="1" applyFont="1" applyAlignment="1">
      <alignment horizontal="center" vertical="center"/>
    </xf>
    <xf numFmtId="4" fontId="1020" fillId="0" borderId="0" xfId="0" applyNumberFormat="1" applyFont="1" applyAlignment="1">
      <alignment horizontal="center" vertical="center"/>
    </xf>
    <xf numFmtId="164" fontId="1021" fillId="0" borderId="0" xfId="0" applyNumberFormat="1" applyFont="1" applyAlignment="1">
      <alignment horizontal="center" vertical="center"/>
    </xf>
    <xf numFmtId="4" fontId="1022" fillId="0" borderId="0" xfId="0" applyNumberFormat="1" applyFont="1" applyAlignment="1">
      <alignment horizontal="center" vertical="center"/>
    </xf>
    <xf numFmtId="164" fontId="1023" fillId="0" borderId="0" xfId="0" applyNumberFormat="1" applyFont="1" applyAlignment="1">
      <alignment horizontal="center" vertical="center"/>
    </xf>
    <xf numFmtId="4" fontId="1024" fillId="0" borderId="0" xfId="0" applyNumberFormat="1" applyFont="1" applyAlignment="1">
      <alignment horizontal="center" vertical="center"/>
    </xf>
    <xf numFmtId="164" fontId="1025" fillId="0" borderId="0" xfId="0" applyNumberFormat="1" applyFont="1" applyAlignment="1">
      <alignment horizontal="center" vertical="center"/>
    </xf>
    <xf numFmtId="4" fontId="1026" fillId="0" borderId="0" xfId="0" applyNumberFormat="1" applyFont="1" applyAlignment="1">
      <alignment horizontal="center" vertical="center"/>
    </xf>
    <xf numFmtId="164" fontId="1027" fillId="0" borderId="0" xfId="0" applyNumberFormat="1" applyFont="1" applyAlignment="1">
      <alignment horizontal="center" vertical="center"/>
    </xf>
    <xf numFmtId="4" fontId="1028" fillId="0" borderId="0" xfId="0" applyNumberFormat="1" applyFont="1" applyAlignment="1">
      <alignment horizontal="center" vertical="center"/>
    </xf>
    <xf numFmtId="164" fontId="1029" fillId="0" borderId="0" xfId="0" applyNumberFormat="1" applyFont="1" applyAlignment="1">
      <alignment horizontal="center" vertical="center"/>
    </xf>
    <xf numFmtId="4" fontId="1030" fillId="0" borderId="0" xfId="0" applyNumberFormat="1" applyFont="1" applyAlignment="1">
      <alignment horizontal="center" vertical="center"/>
    </xf>
    <xf numFmtId="164" fontId="1031" fillId="0" borderId="0" xfId="0" applyNumberFormat="1" applyFont="1" applyAlignment="1">
      <alignment horizontal="center" vertical="center"/>
    </xf>
    <xf numFmtId="4" fontId="1032" fillId="0" borderId="0" xfId="0" applyNumberFormat="1" applyFont="1" applyAlignment="1">
      <alignment horizontal="center" vertical="center"/>
    </xf>
    <xf numFmtId="164" fontId="1033" fillId="0" borderId="0" xfId="0" applyNumberFormat="1" applyFont="1" applyAlignment="1">
      <alignment horizontal="center" vertical="center"/>
    </xf>
    <xf numFmtId="4" fontId="1034" fillId="0" borderId="0" xfId="0" applyNumberFormat="1" applyFont="1" applyAlignment="1">
      <alignment horizontal="center" vertical="center"/>
    </xf>
    <xf numFmtId="164" fontId="1035" fillId="0" borderId="0" xfId="0" applyNumberFormat="1" applyFont="1" applyAlignment="1">
      <alignment horizontal="center" vertical="center"/>
    </xf>
    <xf numFmtId="4" fontId="1036" fillId="0" borderId="0" xfId="0" applyNumberFormat="1" applyFont="1" applyAlignment="1">
      <alignment horizontal="center" vertical="center"/>
    </xf>
    <xf numFmtId="164" fontId="1037" fillId="0" borderId="0" xfId="0" applyNumberFormat="1" applyFont="1" applyAlignment="1">
      <alignment horizontal="center" vertical="center"/>
    </xf>
    <xf numFmtId="4" fontId="1038" fillId="0" borderId="0" xfId="0" applyNumberFormat="1" applyFont="1" applyAlignment="1">
      <alignment horizontal="center" vertical="center"/>
    </xf>
    <xf numFmtId="164" fontId="1039" fillId="0" borderId="0" xfId="0" applyNumberFormat="1" applyFont="1" applyAlignment="1">
      <alignment horizontal="center" vertical="center"/>
    </xf>
    <xf numFmtId="0" fontId="1040" fillId="3" borderId="1" xfId="0" applyFont="1" applyFill="1" applyBorder="1" applyAlignment="1">
      <alignment horizontal="center" vertical="center" wrapText="1"/>
    </xf>
    <xf numFmtId="164" fontId="1040" fillId="3" borderId="1" xfId="0" applyNumberFormat="1" applyFont="1" applyFill="1" applyBorder="1" applyAlignment="1">
      <alignment horizontal="center" vertical="center" wrapText="1"/>
    </xf>
    <xf numFmtId="0" fontId="1041" fillId="0" borderId="0" xfId="0" applyFont="1" applyAlignment="1">
      <alignment horizontal="center" vertical="center" wrapText="1"/>
    </xf>
    <xf numFmtId="4" fontId="1048" fillId="0" borderId="0" xfId="0" applyNumberFormat="1" applyFont="1" applyAlignment="1">
      <alignment horizontal="center" vertical="center"/>
    </xf>
    <xf numFmtId="164" fontId="1049" fillId="0" borderId="0" xfId="0" applyNumberFormat="1" applyFont="1" applyAlignment="1">
      <alignment horizontal="center" vertical="center"/>
    </xf>
    <xf numFmtId="4" fontId="1050" fillId="0" borderId="0" xfId="0" applyNumberFormat="1" applyFont="1" applyAlignment="1">
      <alignment horizontal="center" vertical="center"/>
    </xf>
    <xf numFmtId="164" fontId="1051" fillId="0" borderId="0" xfId="0" applyNumberFormat="1" applyFont="1" applyAlignment="1">
      <alignment horizontal="center" vertical="center"/>
    </xf>
    <xf numFmtId="4" fontId="1052" fillId="0" borderId="0" xfId="0" applyNumberFormat="1" applyFont="1" applyAlignment="1">
      <alignment horizontal="center" vertical="center"/>
    </xf>
    <xf numFmtId="164" fontId="1053" fillId="0" borderId="0" xfId="0" applyNumberFormat="1" applyFont="1" applyAlignment="1">
      <alignment horizontal="center" vertical="center"/>
    </xf>
    <xf numFmtId="4" fontId="1054" fillId="0" borderId="0" xfId="0" applyNumberFormat="1" applyFont="1" applyAlignment="1">
      <alignment horizontal="center" vertical="center"/>
    </xf>
    <xf numFmtId="164" fontId="1055" fillId="0" borderId="0" xfId="0" applyNumberFormat="1" applyFont="1" applyAlignment="1">
      <alignment horizontal="center" vertical="center"/>
    </xf>
    <xf numFmtId="4" fontId="1056" fillId="0" borderId="0" xfId="0" applyNumberFormat="1" applyFont="1" applyAlignment="1">
      <alignment horizontal="center" vertical="center"/>
    </xf>
    <xf numFmtId="164" fontId="1057" fillId="0" borderId="0" xfId="0" applyNumberFormat="1" applyFont="1" applyAlignment="1">
      <alignment horizontal="center" vertical="center"/>
    </xf>
    <xf numFmtId="4" fontId="1058" fillId="0" borderId="0" xfId="0" applyNumberFormat="1" applyFont="1" applyAlignment="1">
      <alignment horizontal="center" vertical="center"/>
    </xf>
    <xf numFmtId="164" fontId="1059" fillId="0" borderId="0" xfId="0" applyNumberFormat="1" applyFont="1" applyAlignment="1">
      <alignment horizontal="center" vertical="center"/>
    </xf>
    <xf numFmtId="4" fontId="1060" fillId="0" borderId="0" xfId="0" applyNumberFormat="1" applyFont="1" applyAlignment="1">
      <alignment horizontal="center" vertical="center"/>
    </xf>
    <xf numFmtId="164" fontId="1061" fillId="0" borderId="0" xfId="0" applyNumberFormat="1" applyFont="1" applyAlignment="1">
      <alignment horizontal="center" vertical="center"/>
    </xf>
    <xf numFmtId="4" fontId="1062" fillId="0" borderId="0" xfId="0" applyNumberFormat="1" applyFont="1" applyAlignment="1">
      <alignment horizontal="center" vertical="center"/>
    </xf>
    <xf numFmtId="164" fontId="1063" fillId="0" borderId="0" xfId="0" applyNumberFormat="1" applyFont="1" applyAlignment="1">
      <alignment horizontal="center" vertical="center"/>
    </xf>
    <xf numFmtId="4" fontId="1064" fillId="0" borderId="0" xfId="0" applyNumberFormat="1" applyFont="1" applyAlignment="1">
      <alignment horizontal="center" vertical="center"/>
    </xf>
    <xf numFmtId="164" fontId="1065" fillId="0" borderId="0" xfId="0" applyNumberFormat="1" applyFont="1" applyAlignment="1">
      <alignment horizontal="center" vertical="center"/>
    </xf>
    <xf numFmtId="4" fontId="1066" fillId="0" borderId="0" xfId="0" applyNumberFormat="1" applyFont="1" applyAlignment="1">
      <alignment horizontal="center" vertical="center"/>
    </xf>
    <xf numFmtId="164" fontId="1067" fillId="0" borderId="0" xfId="0" applyNumberFormat="1" applyFont="1" applyAlignment="1">
      <alignment horizontal="center" vertical="center"/>
    </xf>
    <xf numFmtId="4" fontId="1068" fillId="0" borderId="0" xfId="0" applyNumberFormat="1" applyFont="1" applyAlignment="1">
      <alignment horizontal="center" vertical="center"/>
    </xf>
    <xf numFmtId="164" fontId="1069" fillId="0" borderId="0" xfId="0" applyNumberFormat="1" applyFont="1" applyAlignment="1">
      <alignment horizontal="center" vertical="center"/>
    </xf>
    <xf numFmtId="4" fontId="1070" fillId="0" borderId="0" xfId="0" applyNumberFormat="1" applyFont="1" applyAlignment="1">
      <alignment horizontal="center" vertical="center"/>
    </xf>
    <xf numFmtId="164" fontId="1071" fillId="0" borderId="0" xfId="0" applyNumberFormat="1" applyFont="1" applyAlignment="1">
      <alignment horizontal="center" vertical="center"/>
    </xf>
    <xf numFmtId="0" fontId="1072" fillId="0" borderId="0" xfId="0" applyFont="1" applyAlignment="1">
      <alignment horizontal="center" vertical="center" wrapText="1"/>
    </xf>
    <xf numFmtId="4" fontId="1079" fillId="0" borderId="0" xfId="0" applyNumberFormat="1" applyFont="1" applyAlignment="1">
      <alignment horizontal="center" vertical="center"/>
    </xf>
    <xf numFmtId="164" fontId="1080" fillId="0" borderId="0" xfId="0" applyNumberFormat="1" applyFont="1" applyAlignment="1">
      <alignment horizontal="center" vertical="center"/>
    </xf>
    <xf numFmtId="4" fontId="1081" fillId="0" borderId="0" xfId="0" applyNumberFormat="1" applyFont="1" applyAlignment="1">
      <alignment horizontal="center" vertical="center"/>
    </xf>
    <xf numFmtId="164" fontId="1082" fillId="0" borderId="0" xfId="0" applyNumberFormat="1" applyFont="1" applyAlignment="1">
      <alignment horizontal="center" vertical="center"/>
    </xf>
    <xf numFmtId="4" fontId="1083" fillId="0" borderId="0" xfId="0" applyNumberFormat="1" applyFont="1" applyAlignment="1">
      <alignment horizontal="center" vertical="center"/>
    </xf>
    <xf numFmtId="164" fontId="1084" fillId="0" borderId="0" xfId="0" applyNumberFormat="1" applyFont="1" applyAlignment="1">
      <alignment horizontal="center" vertical="center"/>
    </xf>
    <xf numFmtId="4" fontId="1085" fillId="0" borderId="0" xfId="0" applyNumberFormat="1" applyFont="1" applyAlignment="1">
      <alignment horizontal="center" vertical="center"/>
    </xf>
    <xf numFmtId="164" fontId="1086" fillId="0" borderId="0" xfId="0" applyNumberFormat="1" applyFont="1" applyAlignment="1">
      <alignment horizontal="center" vertical="center"/>
    </xf>
    <xf numFmtId="4" fontId="1087" fillId="0" borderId="0" xfId="0" applyNumberFormat="1" applyFont="1" applyAlignment="1">
      <alignment horizontal="center" vertical="center"/>
    </xf>
    <xf numFmtId="164" fontId="1088" fillId="0" borderId="0" xfId="0" applyNumberFormat="1" applyFont="1" applyAlignment="1">
      <alignment horizontal="center" vertical="center"/>
    </xf>
    <xf numFmtId="4" fontId="1089" fillId="0" borderId="0" xfId="0" applyNumberFormat="1" applyFont="1" applyAlignment="1">
      <alignment horizontal="center" vertical="center"/>
    </xf>
    <xf numFmtId="164" fontId="1090" fillId="0" borderId="0" xfId="0" applyNumberFormat="1" applyFont="1" applyAlignment="1">
      <alignment horizontal="center" vertical="center"/>
    </xf>
    <xf numFmtId="4" fontId="1091" fillId="0" borderId="0" xfId="0" applyNumberFormat="1" applyFont="1" applyAlignment="1">
      <alignment horizontal="center" vertical="center"/>
    </xf>
    <xf numFmtId="164" fontId="1092" fillId="0" borderId="0" xfId="0" applyNumberFormat="1" applyFont="1" applyAlignment="1">
      <alignment horizontal="center" vertical="center"/>
    </xf>
    <xf numFmtId="4" fontId="1093" fillId="0" borderId="0" xfId="0" applyNumberFormat="1" applyFont="1" applyAlignment="1">
      <alignment horizontal="center" vertical="center"/>
    </xf>
    <xf numFmtId="164" fontId="1094" fillId="0" borderId="0" xfId="0" applyNumberFormat="1" applyFont="1" applyAlignment="1">
      <alignment horizontal="center" vertical="center"/>
    </xf>
    <xf numFmtId="4" fontId="1095" fillId="0" borderId="0" xfId="0" applyNumberFormat="1" applyFont="1" applyAlignment="1">
      <alignment horizontal="center" vertical="center"/>
    </xf>
    <xf numFmtId="164" fontId="1096" fillId="0" borderId="0" xfId="0" applyNumberFormat="1" applyFont="1" applyAlignment="1">
      <alignment horizontal="center" vertical="center"/>
    </xf>
    <xf numFmtId="4" fontId="1097" fillId="0" borderId="0" xfId="0" applyNumberFormat="1" applyFont="1" applyAlignment="1">
      <alignment horizontal="center" vertical="center"/>
    </xf>
    <xf numFmtId="164" fontId="1098" fillId="0" borderId="0" xfId="0" applyNumberFormat="1" applyFont="1" applyAlignment="1">
      <alignment horizontal="center" vertical="center"/>
    </xf>
    <xf numFmtId="4" fontId="1099" fillId="0" borderId="0" xfId="0" applyNumberFormat="1" applyFont="1" applyAlignment="1">
      <alignment horizontal="center" vertical="center"/>
    </xf>
    <xf numFmtId="164" fontId="1100" fillId="0" borderId="0" xfId="0" applyNumberFormat="1" applyFont="1" applyAlignment="1">
      <alignment horizontal="center" vertical="center"/>
    </xf>
    <xf numFmtId="4" fontId="1101" fillId="0" borderId="0" xfId="0" applyNumberFormat="1" applyFont="1" applyAlignment="1">
      <alignment horizontal="center" vertical="center"/>
    </xf>
    <xf numFmtId="164" fontId="1102" fillId="0" borderId="0" xfId="0" applyNumberFormat="1" applyFont="1" applyAlignment="1">
      <alignment horizontal="center" vertical="center"/>
    </xf>
    <xf numFmtId="0" fontId="1103" fillId="0" borderId="0" xfId="0" applyFont="1" applyAlignment="1">
      <alignment horizontal="center" vertical="center" wrapText="1"/>
    </xf>
    <xf numFmtId="4" fontId="1110" fillId="0" borderId="0" xfId="0" applyNumberFormat="1" applyFont="1" applyAlignment="1">
      <alignment horizontal="center" vertical="center"/>
    </xf>
    <xf numFmtId="164" fontId="1111" fillId="0" borderId="0" xfId="0" applyNumberFormat="1" applyFont="1" applyAlignment="1">
      <alignment horizontal="center" vertical="center"/>
    </xf>
    <xf numFmtId="4" fontId="1112" fillId="0" borderId="0" xfId="0" applyNumberFormat="1" applyFont="1" applyAlignment="1">
      <alignment horizontal="center" vertical="center"/>
    </xf>
    <xf numFmtId="164" fontId="1113" fillId="0" borderId="0" xfId="0" applyNumberFormat="1" applyFont="1" applyAlignment="1">
      <alignment horizontal="center" vertical="center"/>
    </xf>
    <xf numFmtId="4" fontId="1114" fillId="0" borderId="0" xfId="0" applyNumberFormat="1" applyFont="1" applyAlignment="1">
      <alignment horizontal="center" vertical="center"/>
    </xf>
    <xf numFmtId="164" fontId="1115" fillId="0" borderId="0" xfId="0" applyNumberFormat="1" applyFont="1" applyAlignment="1">
      <alignment horizontal="center" vertical="center"/>
    </xf>
    <xf numFmtId="4" fontId="1116" fillId="0" borderId="0" xfId="0" applyNumberFormat="1" applyFont="1" applyAlignment="1">
      <alignment horizontal="center" vertical="center"/>
    </xf>
    <xf numFmtId="164" fontId="1117" fillId="0" borderId="0" xfId="0" applyNumberFormat="1" applyFont="1" applyAlignment="1">
      <alignment horizontal="center" vertical="center"/>
    </xf>
    <xf numFmtId="4" fontId="1118" fillId="0" borderId="0" xfId="0" applyNumberFormat="1" applyFont="1" applyAlignment="1">
      <alignment horizontal="center" vertical="center"/>
    </xf>
    <xf numFmtId="164" fontId="1119" fillId="0" borderId="0" xfId="0" applyNumberFormat="1" applyFont="1" applyAlignment="1">
      <alignment horizontal="center" vertical="center"/>
    </xf>
    <xf numFmtId="4" fontId="1120" fillId="0" borderId="0" xfId="0" applyNumberFormat="1" applyFont="1" applyAlignment="1">
      <alignment horizontal="center" vertical="center"/>
    </xf>
    <xf numFmtId="164" fontId="1121" fillId="0" borderId="0" xfId="0" applyNumberFormat="1" applyFont="1" applyAlignment="1">
      <alignment horizontal="center" vertical="center"/>
    </xf>
    <xf numFmtId="4" fontId="1122" fillId="0" borderId="0" xfId="0" applyNumberFormat="1" applyFont="1" applyAlignment="1">
      <alignment horizontal="center" vertical="center"/>
    </xf>
    <xf numFmtId="164" fontId="1123" fillId="0" borderId="0" xfId="0" applyNumberFormat="1" applyFont="1" applyAlignment="1">
      <alignment horizontal="center" vertical="center"/>
    </xf>
    <xf numFmtId="4" fontId="1124" fillId="0" borderId="0" xfId="0" applyNumberFormat="1" applyFont="1" applyAlignment="1">
      <alignment horizontal="center" vertical="center"/>
    </xf>
    <xf numFmtId="164" fontId="1125" fillId="0" borderId="0" xfId="0" applyNumberFormat="1" applyFont="1" applyAlignment="1">
      <alignment horizontal="center" vertical="center"/>
    </xf>
    <xf numFmtId="4" fontId="1126" fillId="0" borderId="0" xfId="0" applyNumberFormat="1" applyFont="1" applyAlignment="1">
      <alignment horizontal="center" vertical="center"/>
    </xf>
    <xf numFmtId="164" fontId="1127" fillId="0" borderId="0" xfId="0" applyNumberFormat="1" applyFont="1" applyAlignment="1">
      <alignment horizontal="center" vertical="center"/>
    </xf>
    <xf numFmtId="4" fontId="1128" fillId="0" borderId="0" xfId="0" applyNumberFormat="1" applyFont="1" applyAlignment="1">
      <alignment horizontal="center" vertical="center"/>
    </xf>
    <xf numFmtId="164" fontId="1129" fillId="0" borderId="0" xfId="0" applyNumberFormat="1" applyFont="1" applyAlignment="1">
      <alignment horizontal="center" vertical="center"/>
    </xf>
    <xf numFmtId="4" fontId="1130" fillId="0" borderId="0" xfId="0" applyNumberFormat="1" applyFont="1" applyAlignment="1">
      <alignment horizontal="center" vertical="center"/>
    </xf>
    <xf numFmtId="164" fontId="1131" fillId="0" borderId="0" xfId="0" applyNumberFormat="1" applyFont="1" applyAlignment="1">
      <alignment horizontal="center" vertical="center"/>
    </xf>
    <xf numFmtId="4" fontId="1132" fillId="0" borderId="0" xfId="0" applyNumberFormat="1" applyFont="1" applyAlignment="1">
      <alignment horizontal="center" vertical="center"/>
    </xf>
    <xf numFmtId="164" fontId="1133" fillId="0" borderId="0" xfId="0" applyNumberFormat="1" applyFont="1" applyAlignment="1">
      <alignment horizontal="center" vertical="center"/>
    </xf>
    <xf numFmtId="0" fontId="1134" fillId="0" borderId="0" xfId="0" applyFont="1" applyAlignment="1">
      <alignment horizontal="center" vertical="center" wrapText="1"/>
    </xf>
    <xf numFmtId="4" fontId="1141" fillId="0" borderId="0" xfId="0" applyNumberFormat="1" applyFont="1" applyAlignment="1">
      <alignment horizontal="center" vertical="center"/>
    </xf>
    <xf numFmtId="164" fontId="1142" fillId="0" borderId="0" xfId="0" applyNumberFormat="1" applyFont="1" applyAlignment="1">
      <alignment horizontal="center" vertical="center"/>
    </xf>
    <xf numFmtId="4" fontId="1143" fillId="0" borderId="0" xfId="0" applyNumberFormat="1" applyFont="1" applyAlignment="1">
      <alignment horizontal="center" vertical="center"/>
    </xf>
    <xf numFmtId="164" fontId="1144" fillId="0" borderId="0" xfId="0" applyNumberFormat="1" applyFont="1" applyAlignment="1">
      <alignment horizontal="center" vertical="center"/>
    </xf>
    <xf numFmtId="4" fontId="1145" fillId="0" borderId="0" xfId="0" applyNumberFormat="1" applyFont="1" applyAlignment="1">
      <alignment horizontal="center" vertical="center"/>
    </xf>
    <xf numFmtId="164" fontId="1146" fillId="0" borderId="0" xfId="0" applyNumberFormat="1" applyFont="1" applyAlignment="1">
      <alignment horizontal="center" vertical="center"/>
    </xf>
    <xf numFmtId="4" fontId="1147" fillId="0" borderId="0" xfId="0" applyNumberFormat="1" applyFont="1" applyAlignment="1">
      <alignment horizontal="center" vertical="center"/>
    </xf>
    <xf numFmtId="164" fontId="1148" fillId="0" borderId="0" xfId="0" applyNumberFormat="1" applyFont="1" applyAlignment="1">
      <alignment horizontal="center" vertical="center"/>
    </xf>
    <xf numFmtId="4" fontId="1149" fillId="0" borderId="0" xfId="0" applyNumberFormat="1" applyFont="1" applyAlignment="1">
      <alignment horizontal="center" vertical="center"/>
    </xf>
    <xf numFmtId="164" fontId="1150" fillId="0" borderId="0" xfId="0" applyNumberFormat="1" applyFont="1" applyAlignment="1">
      <alignment horizontal="center" vertical="center"/>
    </xf>
    <xf numFmtId="4" fontId="1151" fillId="0" borderId="0" xfId="0" applyNumberFormat="1" applyFont="1" applyAlignment="1">
      <alignment horizontal="center" vertical="center"/>
    </xf>
    <xf numFmtId="164" fontId="1152" fillId="0" borderId="0" xfId="0" applyNumberFormat="1" applyFont="1" applyAlignment="1">
      <alignment horizontal="center" vertical="center"/>
    </xf>
    <xf numFmtId="4" fontId="1153" fillId="0" borderId="0" xfId="0" applyNumberFormat="1" applyFont="1" applyAlignment="1">
      <alignment horizontal="center" vertical="center"/>
    </xf>
    <xf numFmtId="164" fontId="1154" fillId="0" borderId="0" xfId="0" applyNumberFormat="1" applyFont="1" applyAlignment="1">
      <alignment horizontal="center" vertical="center"/>
    </xf>
    <xf numFmtId="4" fontId="1155" fillId="0" borderId="0" xfId="0" applyNumberFormat="1" applyFont="1" applyAlignment="1">
      <alignment horizontal="center" vertical="center"/>
    </xf>
    <xf numFmtId="164" fontId="1156" fillId="0" borderId="0" xfId="0" applyNumberFormat="1" applyFont="1" applyAlignment="1">
      <alignment horizontal="center" vertical="center"/>
    </xf>
    <xf numFmtId="4" fontId="1157" fillId="0" borderId="0" xfId="0" applyNumberFormat="1" applyFont="1" applyAlignment="1">
      <alignment horizontal="center" vertical="center"/>
    </xf>
    <xf numFmtId="164" fontId="1158" fillId="0" borderId="0" xfId="0" applyNumberFormat="1" applyFont="1" applyAlignment="1">
      <alignment horizontal="center" vertical="center"/>
    </xf>
    <xf numFmtId="4" fontId="1159" fillId="0" borderId="0" xfId="0" applyNumberFormat="1" applyFont="1" applyAlignment="1">
      <alignment horizontal="center" vertical="center"/>
    </xf>
    <xf numFmtId="164" fontId="1160" fillId="0" borderId="0" xfId="0" applyNumberFormat="1" applyFont="1" applyAlignment="1">
      <alignment horizontal="center" vertical="center"/>
    </xf>
    <xf numFmtId="4" fontId="1161" fillId="0" borderId="0" xfId="0" applyNumberFormat="1" applyFont="1" applyAlignment="1">
      <alignment horizontal="center" vertical="center"/>
    </xf>
    <xf numFmtId="164" fontId="1162" fillId="0" borderId="0" xfId="0" applyNumberFormat="1" applyFont="1" applyAlignment="1">
      <alignment horizontal="center" vertical="center"/>
    </xf>
    <xf numFmtId="4" fontId="1163" fillId="0" borderId="0" xfId="0" applyNumberFormat="1" applyFont="1" applyAlignment="1">
      <alignment horizontal="center" vertical="center"/>
    </xf>
    <xf numFmtId="164" fontId="1164" fillId="0" borderId="0" xfId="0" applyNumberFormat="1" applyFont="1" applyAlignment="1">
      <alignment horizontal="center" vertical="center"/>
    </xf>
    <xf numFmtId="0" fontId="1165" fillId="0" borderId="0" xfId="0" applyFont="1" applyAlignment="1">
      <alignment horizontal="center" vertical="center" wrapText="1"/>
    </xf>
    <xf numFmtId="4" fontId="1172" fillId="0" borderId="0" xfId="0" applyNumberFormat="1" applyFont="1" applyAlignment="1">
      <alignment horizontal="center" vertical="center"/>
    </xf>
    <xf numFmtId="164" fontId="1173" fillId="0" borderId="0" xfId="0" applyNumberFormat="1" applyFont="1" applyAlignment="1">
      <alignment horizontal="center" vertical="center"/>
    </xf>
    <xf numFmtId="4" fontId="1174" fillId="0" borderId="0" xfId="0" applyNumberFormat="1" applyFont="1" applyAlignment="1">
      <alignment horizontal="center" vertical="center"/>
    </xf>
    <xf numFmtId="164" fontId="1175" fillId="0" borderId="0" xfId="0" applyNumberFormat="1" applyFont="1" applyAlignment="1">
      <alignment horizontal="center" vertical="center"/>
    </xf>
    <xf numFmtId="4" fontId="1176" fillId="0" borderId="0" xfId="0" applyNumberFormat="1" applyFont="1" applyAlignment="1">
      <alignment horizontal="center" vertical="center"/>
    </xf>
    <xf numFmtId="164" fontId="1177" fillId="0" borderId="0" xfId="0" applyNumberFormat="1" applyFont="1" applyAlignment="1">
      <alignment horizontal="center" vertical="center"/>
    </xf>
    <xf numFmtId="4" fontId="1178" fillId="0" borderId="0" xfId="0" applyNumberFormat="1" applyFont="1" applyAlignment="1">
      <alignment horizontal="center" vertical="center"/>
    </xf>
    <xf numFmtId="164" fontId="1179" fillId="0" borderId="0" xfId="0" applyNumberFormat="1" applyFont="1" applyAlignment="1">
      <alignment horizontal="center" vertical="center"/>
    </xf>
    <xf numFmtId="4" fontId="1180" fillId="0" borderId="0" xfId="0" applyNumberFormat="1" applyFont="1" applyAlignment="1">
      <alignment horizontal="center" vertical="center"/>
    </xf>
    <xf numFmtId="164" fontId="1181" fillId="0" borderId="0" xfId="0" applyNumberFormat="1" applyFont="1" applyAlignment="1">
      <alignment horizontal="center" vertical="center"/>
    </xf>
    <xf numFmtId="4" fontId="1182" fillId="0" borderId="0" xfId="0" applyNumberFormat="1" applyFont="1" applyAlignment="1">
      <alignment horizontal="center" vertical="center"/>
    </xf>
    <xf numFmtId="164" fontId="1183" fillId="0" borderId="0" xfId="0" applyNumberFormat="1" applyFont="1" applyAlignment="1">
      <alignment horizontal="center" vertical="center"/>
    </xf>
    <xf numFmtId="4" fontId="1184" fillId="0" borderId="0" xfId="0" applyNumberFormat="1" applyFont="1" applyAlignment="1">
      <alignment horizontal="center" vertical="center"/>
    </xf>
    <xf numFmtId="164" fontId="1185" fillId="0" borderId="0" xfId="0" applyNumberFormat="1" applyFont="1" applyAlignment="1">
      <alignment horizontal="center" vertical="center"/>
    </xf>
    <xf numFmtId="4" fontId="1186" fillId="0" borderId="0" xfId="0" applyNumberFormat="1" applyFont="1" applyAlignment="1">
      <alignment horizontal="center" vertical="center"/>
    </xf>
    <xf numFmtId="164" fontId="1187" fillId="0" borderId="0" xfId="0" applyNumberFormat="1" applyFont="1" applyAlignment="1">
      <alignment horizontal="center" vertical="center"/>
    </xf>
    <xf numFmtId="4" fontId="1188" fillId="0" borderId="0" xfId="0" applyNumberFormat="1" applyFont="1" applyAlignment="1">
      <alignment horizontal="center" vertical="center"/>
    </xf>
    <xf numFmtId="164" fontId="1189" fillId="0" borderId="0" xfId="0" applyNumberFormat="1" applyFont="1" applyAlignment="1">
      <alignment horizontal="center" vertical="center"/>
    </xf>
    <xf numFmtId="4" fontId="1190" fillId="0" borderId="0" xfId="0" applyNumberFormat="1" applyFont="1" applyAlignment="1">
      <alignment horizontal="center" vertical="center"/>
    </xf>
    <xf numFmtId="164" fontId="1191" fillId="0" borderId="0" xfId="0" applyNumberFormat="1" applyFont="1" applyAlignment="1">
      <alignment horizontal="center" vertical="center"/>
    </xf>
    <xf numFmtId="4" fontId="1192" fillId="0" borderId="0" xfId="0" applyNumberFormat="1" applyFont="1" applyAlignment="1">
      <alignment horizontal="center" vertical="center"/>
    </xf>
    <xf numFmtId="164" fontId="1193" fillId="0" borderId="0" xfId="0" applyNumberFormat="1" applyFont="1" applyAlignment="1">
      <alignment horizontal="center" vertical="center"/>
    </xf>
    <xf numFmtId="4" fontId="1194" fillId="0" borderId="0" xfId="0" applyNumberFormat="1" applyFont="1" applyAlignment="1">
      <alignment horizontal="center" vertical="center"/>
    </xf>
    <xf numFmtId="164" fontId="1195" fillId="0" borderId="0" xfId="0" applyNumberFormat="1" applyFont="1" applyAlignment="1">
      <alignment horizontal="center" vertical="center"/>
    </xf>
    <xf numFmtId="0" fontId="1196" fillId="0" borderId="0" xfId="0" applyFont="1" applyAlignment="1">
      <alignment horizontal="center" vertical="center" wrapText="1"/>
    </xf>
    <xf numFmtId="4" fontId="1203" fillId="0" borderId="0" xfId="0" applyNumberFormat="1" applyFont="1" applyAlignment="1">
      <alignment horizontal="center" vertical="center"/>
    </xf>
    <xf numFmtId="164" fontId="1204" fillId="0" borderId="0" xfId="0" applyNumberFormat="1" applyFont="1" applyAlignment="1">
      <alignment horizontal="center" vertical="center"/>
    </xf>
    <xf numFmtId="4" fontId="1205" fillId="0" borderId="0" xfId="0" applyNumberFormat="1" applyFont="1" applyAlignment="1">
      <alignment horizontal="center" vertical="center"/>
    </xf>
    <xf numFmtId="164" fontId="1206" fillId="0" borderId="0" xfId="0" applyNumberFormat="1" applyFont="1" applyAlignment="1">
      <alignment horizontal="center" vertical="center"/>
    </xf>
    <xf numFmtId="4" fontId="1207" fillId="0" borderId="0" xfId="0" applyNumberFormat="1" applyFont="1" applyAlignment="1">
      <alignment horizontal="center" vertical="center"/>
    </xf>
    <xf numFmtId="164" fontId="1208" fillId="0" borderId="0" xfId="0" applyNumberFormat="1" applyFont="1" applyAlignment="1">
      <alignment horizontal="center" vertical="center"/>
    </xf>
    <xf numFmtId="4" fontId="1209" fillId="0" borderId="0" xfId="0" applyNumberFormat="1" applyFont="1" applyAlignment="1">
      <alignment horizontal="center" vertical="center"/>
    </xf>
    <xf numFmtId="164" fontId="1210" fillId="0" borderId="0" xfId="0" applyNumberFormat="1" applyFont="1" applyAlignment="1">
      <alignment horizontal="center" vertical="center"/>
    </xf>
    <xf numFmtId="4" fontId="1211" fillId="0" borderId="0" xfId="0" applyNumberFormat="1" applyFont="1" applyAlignment="1">
      <alignment horizontal="center" vertical="center"/>
    </xf>
    <xf numFmtId="164" fontId="1212" fillId="0" borderId="0" xfId="0" applyNumberFormat="1" applyFont="1" applyAlignment="1">
      <alignment horizontal="center" vertical="center"/>
    </xf>
    <xf numFmtId="4" fontId="1213" fillId="0" borderId="0" xfId="0" applyNumberFormat="1" applyFont="1" applyAlignment="1">
      <alignment horizontal="center" vertical="center"/>
    </xf>
    <xf numFmtId="164" fontId="1214" fillId="0" borderId="0" xfId="0" applyNumberFormat="1" applyFont="1" applyAlignment="1">
      <alignment horizontal="center" vertical="center"/>
    </xf>
    <xf numFmtId="4" fontId="1215" fillId="0" borderId="0" xfId="0" applyNumberFormat="1" applyFont="1" applyAlignment="1">
      <alignment horizontal="center" vertical="center"/>
    </xf>
    <xf numFmtId="164" fontId="1216" fillId="0" borderId="0" xfId="0" applyNumberFormat="1" applyFont="1" applyAlignment="1">
      <alignment horizontal="center" vertical="center"/>
    </xf>
    <xf numFmtId="4" fontId="1217" fillId="0" borderId="0" xfId="0" applyNumberFormat="1" applyFont="1" applyAlignment="1">
      <alignment horizontal="center" vertical="center"/>
    </xf>
    <xf numFmtId="164" fontId="1218" fillId="0" borderId="0" xfId="0" applyNumberFormat="1" applyFont="1" applyAlignment="1">
      <alignment horizontal="center" vertical="center"/>
    </xf>
    <xf numFmtId="4" fontId="1219" fillId="0" borderId="0" xfId="0" applyNumberFormat="1" applyFont="1" applyAlignment="1">
      <alignment horizontal="center" vertical="center"/>
    </xf>
    <xf numFmtId="164" fontId="1220" fillId="0" borderId="0" xfId="0" applyNumberFormat="1" applyFont="1" applyAlignment="1">
      <alignment horizontal="center" vertical="center"/>
    </xf>
    <xf numFmtId="4" fontId="1221" fillId="0" borderId="0" xfId="0" applyNumberFormat="1" applyFont="1" applyAlignment="1">
      <alignment horizontal="center" vertical="center"/>
    </xf>
    <xf numFmtId="164" fontId="1222" fillId="0" borderId="0" xfId="0" applyNumberFormat="1" applyFont="1" applyAlignment="1">
      <alignment horizontal="center" vertical="center"/>
    </xf>
    <xf numFmtId="4" fontId="1223" fillId="0" borderId="0" xfId="0" applyNumberFormat="1" applyFont="1" applyAlignment="1">
      <alignment horizontal="center" vertical="center"/>
    </xf>
    <xf numFmtId="164" fontId="1224" fillId="0" borderId="0" xfId="0" applyNumberFormat="1" applyFont="1" applyAlignment="1">
      <alignment horizontal="center" vertical="center"/>
    </xf>
    <xf numFmtId="4" fontId="1225" fillId="0" borderId="0" xfId="0" applyNumberFormat="1" applyFont="1" applyAlignment="1">
      <alignment horizontal="center" vertical="center"/>
    </xf>
    <xf numFmtId="164" fontId="1226" fillId="0" borderId="0" xfId="0" applyNumberFormat="1" applyFont="1" applyAlignment="1">
      <alignment horizontal="center" vertical="center"/>
    </xf>
    <xf numFmtId="0" fontId="1227" fillId="0" borderId="0" xfId="0" applyFont="1" applyAlignment="1">
      <alignment horizontal="center" vertical="center" wrapText="1"/>
    </xf>
    <xf numFmtId="4" fontId="1234" fillId="0" borderId="0" xfId="0" applyNumberFormat="1" applyFont="1" applyAlignment="1">
      <alignment horizontal="center" vertical="center"/>
    </xf>
    <xf numFmtId="164" fontId="1235" fillId="0" borderId="0" xfId="0" applyNumberFormat="1" applyFont="1" applyAlignment="1">
      <alignment horizontal="center" vertical="center"/>
    </xf>
    <xf numFmtId="4" fontId="1236" fillId="0" borderId="0" xfId="0" applyNumberFormat="1" applyFont="1" applyAlignment="1">
      <alignment horizontal="center" vertical="center"/>
    </xf>
    <xf numFmtId="164" fontId="1237" fillId="0" borderId="0" xfId="0" applyNumberFormat="1" applyFont="1" applyAlignment="1">
      <alignment horizontal="center" vertical="center"/>
    </xf>
    <xf numFmtId="4" fontId="1238" fillId="0" borderId="0" xfId="0" applyNumberFormat="1" applyFont="1" applyAlignment="1">
      <alignment horizontal="center" vertical="center"/>
    </xf>
    <xf numFmtId="164" fontId="1239" fillId="0" borderId="0" xfId="0" applyNumberFormat="1" applyFont="1" applyAlignment="1">
      <alignment horizontal="center" vertical="center"/>
    </xf>
    <xf numFmtId="4" fontId="1240" fillId="0" borderId="0" xfId="0" applyNumberFormat="1" applyFont="1" applyAlignment="1">
      <alignment horizontal="center" vertical="center"/>
    </xf>
    <xf numFmtId="164" fontId="1241" fillId="0" borderId="0" xfId="0" applyNumberFormat="1" applyFont="1" applyAlignment="1">
      <alignment horizontal="center" vertical="center"/>
    </xf>
    <xf numFmtId="4" fontId="1242" fillId="0" borderId="0" xfId="0" applyNumberFormat="1" applyFont="1" applyAlignment="1">
      <alignment horizontal="center" vertical="center"/>
    </xf>
    <xf numFmtId="164" fontId="1243" fillId="0" borderId="0" xfId="0" applyNumberFormat="1" applyFont="1" applyAlignment="1">
      <alignment horizontal="center" vertical="center"/>
    </xf>
    <xf numFmtId="4" fontId="1244" fillId="0" borderId="0" xfId="0" applyNumberFormat="1" applyFont="1" applyAlignment="1">
      <alignment horizontal="center" vertical="center"/>
    </xf>
    <xf numFmtId="164" fontId="1245" fillId="0" borderId="0" xfId="0" applyNumberFormat="1" applyFont="1" applyAlignment="1">
      <alignment horizontal="center" vertical="center"/>
    </xf>
    <xf numFmtId="4" fontId="1246" fillId="0" borderId="0" xfId="0" applyNumberFormat="1" applyFont="1" applyAlignment="1">
      <alignment horizontal="center" vertical="center"/>
    </xf>
    <xf numFmtId="164" fontId="1247" fillId="0" borderId="0" xfId="0" applyNumberFormat="1" applyFont="1" applyAlignment="1">
      <alignment horizontal="center" vertical="center"/>
    </xf>
    <xf numFmtId="4" fontId="1248" fillId="0" borderId="0" xfId="0" applyNumberFormat="1" applyFont="1" applyAlignment="1">
      <alignment horizontal="center" vertical="center"/>
    </xf>
    <xf numFmtId="164" fontId="1249" fillId="0" borderId="0" xfId="0" applyNumberFormat="1" applyFont="1" applyAlignment="1">
      <alignment horizontal="center" vertical="center"/>
    </xf>
    <xf numFmtId="4" fontId="1250" fillId="0" borderId="0" xfId="0" applyNumberFormat="1" applyFont="1" applyAlignment="1">
      <alignment horizontal="center" vertical="center"/>
    </xf>
    <xf numFmtId="164" fontId="1251" fillId="0" borderId="0" xfId="0" applyNumberFormat="1" applyFont="1" applyAlignment="1">
      <alignment horizontal="center" vertical="center"/>
    </xf>
    <xf numFmtId="4" fontId="1252" fillId="0" borderId="0" xfId="0" applyNumberFormat="1" applyFont="1" applyAlignment="1">
      <alignment horizontal="center" vertical="center"/>
    </xf>
    <xf numFmtId="164" fontId="1253" fillId="0" borderId="0" xfId="0" applyNumberFormat="1" applyFont="1" applyAlignment="1">
      <alignment horizontal="center" vertical="center"/>
    </xf>
    <xf numFmtId="4" fontId="1254" fillId="0" borderId="0" xfId="0" applyNumberFormat="1" applyFont="1" applyAlignment="1">
      <alignment horizontal="center" vertical="center"/>
    </xf>
    <xf numFmtId="164" fontId="1255" fillId="0" borderId="0" xfId="0" applyNumberFormat="1" applyFont="1" applyAlignment="1">
      <alignment horizontal="center" vertical="center"/>
    </xf>
    <xf numFmtId="4" fontId="1256" fillId="0" borderId="0" xfId="0" applyNumberFormat="1" applyFont="1" applyAlignment="1">
      <alignment horizontal="center" vertical="center"/>
    </xf>
    <xf numFmtId="164" fontId="1257" fillId="0" borderId="0" xfId="0" applyNumberFormat="1" applyFont="1" applyAlignment="1">
      <alignment horizontal="center" vertical="center"/>
    </xf>
    <xf numFmtId="0" fontId="1258" fillId="3" borderId="1" xfId="0" applyFont="1" applyFill="1" applyBorder="1" applyAlignment="1">
      <alignment horizontal="center" vertical="center" wrapText="1"/>
    </xf>
    <xf numFmtId="164" fontId="1258" fillId="3" borderId="1" xfId="0" applyNumberFormat="1" applyFont="1" applyFill="1" applyBorder="1" applyAlignment="1">
      <alignment horizontal="center" vertical="center" wrapText="1"/>
    </xf>
    <xf numFmtId="0" fontId="1259" fillId="0" borderId="0" xfId="0" applyFont="1" applyAlignment="1">
      <alignment horizontal="center" vertical="center" wrapText="1"/>
    </xf>
    <xf numFmtId="4" fontId="1266" fillId="0" borderId="0" xfId="0" applyNumberFormat="1" applyFont="1" applyAlignment="1">
      <alignment horizontal="center" vertical="center"/>
    </xf>
    <xf numFmtId="164" fontId="1267" fillId="0" borderId="0" xfId="0" applyNumberFormat="1" applyFont="1" applyAlignment="1">
      <alignment horizontal="center" vertical="center"/>
    </xf>
    <xf numFmtId="4" fontId="1268" fillId="0" borderId="0" xfId="0" applyNumberFormat="1" applyFont="1" applyAlignment="1">
      <alignment horizontal="center" vertical="center"/>
    </xf>
    <xf numFmtId="164" fontId="1269" fillId="0" borderId="0" xfId="0" applyNumberFormat="1" applyFont="1" applyAlignment="1">
      <alignment horizontal="center" vertical="center"/>
    </xf>
    <xf numFmtId="4" fontId="1270" fillId="0" borderId="0" xfId="0" applyNumberFormat="1" applyFont="1" applyAlignment="1">
      <alignment horizontal="center" vertical="center"/>
    </xf>
    <xf numFmtId="164" fontId="1271" fillId="0" borderId="0" xfId="0" applyNumberFormat="1" applyFont="1" applyAlignment="1">
      <alignment horizontal="center" vertical="center"/>
    </xf>
    <xf numFmtId="4" fontId="1272" fillId="0" borderId="0" xfId="0" applyNumberFormat="1" applyFont="1" applyAlignment="1">
      <alignment horizontal="center" vertical="center"/>
    </xf>
    <xf numFmtId="164" fontId="1273" fillId="0" borderId="0" xfId="0" applyNumberFormat="1" applyFont="1" applyAlignment="1">
      <alignment horizontal="center" vertical="center"/>
    </xf>
    <xf numFmtId="4" fontId="1274" fillId="0" borderId="0" xfId="0" applyNumberFormat="1" applyFont="1" applyAlignment="1">
      <alignment horizontal="center" vertical="center"/>
    </xf>
    <xf numFmtId="164" fontId="1275" fillId="0" borderId="0" xfId="0" applyNumberFormat="1" applyFont="1" applyAlignment="1">
      <alignment horizontal="center" vertical="center"/>
    </xf>
    <xf numFmtId="4" fontId="1276" fillId="0" borderId="0" xfId="0" applyNumberFormat="1" applyFont="1" applyAlignment="1">
      <alignment horizontal="center" vertical="center"/>
    </xf>
    <xf numFmtId="164" fontId="1277" fillId="0" borderId="0" xfId="0" applyNumberFormat="1" applyFont="1" applyAlignment="1">
      <alignment horizontal="center" vertical="center"/>
    </xf>
    <xf numFmtId="4" fontId="1278" fillId="0" borderId="0" xfId="0" applyNumberFormat="1" applyFont="1" applyAlignment="1">
      <alignment horizontal="center" vertical="center"/>
    </xf>
    <xf numFmtId="164" fontId="1279" fillId="0" borderId="0" xfId="0" applyNumberFormat="1" applyFont="1" applyAlignment="1">
      <alignment horizontal="center" vertical="center"/>
    </xf>
    <xf numFmtId="4" fontId="1280" fillId="0" borderId="0" xfId="0" applyNumberFormat="1" applyFont="1" applyAlignment="1">
      <alignment horizontal="center" vertical="center"/>
    </xf>
    <xf numFmtId="164" fontId="1281" fillId="0" borderId="0" xfId="0" applyNumberFormat="1" applyFont="1" applyAlignment="1">
      <alignment horizontal="center" vertical="center"/>
    </xf>
    <xf numFmtId="4" fontId="1282" fillId="0" borderId="0" xfId="0" applyNumberFormat="1" applyFont="1" applyAlignment="1">
      <alignment horizontal="center" vertical="center"/>
    </xf>
    <xf numFmtId="164" fontId="1283" fillId="0" borderId="0" xfId="0" applyNumberFormat="1" applyFont="1" applyAlignment="1">
      <alignment horizontal="center" vertical="center"/>
    </xf>
    <xf numFmtId="4" fontId="1284" fillId="0" borderId="0" xfId="0" applyNumberFormat="1" applyFont="1" applyAlignment="1">
      <alignment horizontal="center" vertical="center"/>
    </xf>
    <xf numFmtId="164" fontId="1285" fillId="0" borderId="0" xfId="0" applyNumberFormat="1" applyFont="1" applyAlignment="1">
      <alignment horizontal="center" vertical="center"/>
    </xf>
    <xf numFmtId="4" fontId="1286" fillId="0" borderId="0" xfId="0" applyNumberFormat="1" applyFont="1" applyAlignment="1">
      <alignment horizontal="center" vertical="center"/>
    </xf>
    <xf numFmtId="164" fontId="1287" fillId="0" borderId="0" xfId="0" applyNumberFormat="1" applyFont="1" applyAlignment="1">
      <alignment horizontal="center" vertical="center"/>
    </xf>
    <xf numFmtId="4" fontId="1288" fillId="0" borderId="0" xfId="0" applyNumberFormat="1" applyFont="1" applyAlignment="1">
      <alignment horizontal="center" vertical="center"/>
    </xf>
    <xf numFmtId="164" fontId="1289" fillId="0" borderId="0" xfId="0" applyNumberFormat="1" applyFont="1" applyAlignment="1">
      <alignment horizontal="center" vertical="center"/>
    </xf>
    <xf numFmtId="0" fontId="1290" fillId="0" borderId="0" xfId="0" applyFont="1" applyAlignment="1">
      <alignment horizontal="center" vertical="center" wrapText="1"/>
    </xf>
    <xf numFmtId="4" fontId="1297" fillId="0" borderId="0" xfId="0" applyNumberFormat="1" applyFont="1" applyAlignment="1">
      <alignment horizontal="center" vertical="center"/>
    </xf>
    <xf numFmtId="164" fontId="1298" fillId="0" borderId="0" xfId="0" applyNumberFormat="1" applyFont="1" applyAlignment="1">
      <alignment horizontal="center" vertical="center"/>
    </xf>
    <xf numFmtId="4" fontId="1299" fillId="0" borderId="0" xfId="0" applyNumberFormat="1" applyFont="1" applyAlignment="1">
      <alignment horizontal="center" vertical="center"/>
    </xf>
    <xf numFmtId="164" fontId="1300" fillId="0" borderId="0" xfId="0" applyNumberFormat="1" applyFont="1" applyAlignment="1">
      <alignment horizontal="center" vertical="center"/>
    </xf>
    <xf numFmtId="4" fontId="1301" fillId="0" borderId="0" xfId="0" applyNumberFormat="1" applyFont="1" applyAlignment="1">
      <alignment horizontal="center" vertical="center"/>
    </xf>
    <xf numFmtId="164" fontId="1302" fillId="0" borderId="0" xfId="0" applyNumberFormat="1" applyFont="1" applyAlignment="1">
      <alignment horizontal="center" vertical="center"/>
    </xf>
    <xf numFmtId="4" fontId="1303" fillId="0" borderId="0" xfId="0" applyNumberFormat="1" applyFont="1" applyAlignment="1">
      <alignment horizontal="center" vertical="center"/>
    </xf>
    <xf numFmtId="164" fontId="1304" fillId="0" borderId="0" xfId="0" applyNumberFormat="1" applyFont="1" applyAlignment="1">
      <alignment horizontal="center" vertical="center"/>
    </xf>
    <xf numFmtId="4" fontId="1305" fillId="0" borderId="0" xfId="0" applyNumberFormat="1" applyFont="1" applyAlignment="1">
      <alignment horizontal="center" vertical="center"/>
    </xf>
    <xf numFmtId="164" fontId="1306" fillId="0" borderId="0" xfId="0" applyNumberFormat="1" applyFont="1" applyAlignment="1">
      <alignment horizontal="center" vertical="center"/>
    </xf>
    <xf numFmtId="4" fontId="1307" fillId="0" borderId="0" xfId="0" applyNumberFormat="1" applyFont="1" applyAlignment="1">
      <alignment horizontal="center" vertical="center"/>
    </xf>
    <xf numFmtId="164" fontId="1308" fillId="0" borderId="0" xfId="0" applyNumberFormat="1" applyFont="1" applyAlignment="1">
      <alignment horizontal="center" vertical="center"/>
    </xf>
    <xf numFmtId="4" fontId="1309" fillId="0" borderId="0" xfId="0" applyNumberFormat="1" applyFont="1" applyAlignment="1">
      <alignment horizontal="center" vertical="center"/>
    </xf>
    <xf numFmtId="164" fontId="1310" fillId="0" borderId="0" xfId="0" applyNumberFormat="1" applyFont="1" applyAlignment="1">
      <alignment horizontal="center" vertical="center"/>
    </xf>
    <xf numFmtId="4" fontId="1311" fillId="0" borderId="0" xfId="0" applyNumberFormat="1" applyFont="1" applyAlignment="1">
      <alignment horizontal="center" vertical="center"/>
    </xf>
    <xf numFmtId="164" fontId="1312" fillId="0" borderId="0" xfId="0" applyNumberFormat="1" applyFont="1" applyAlignment="1">
      <alignment horizontal="center" vertical="center"/>
    </xf>
    <xf numFmtId="4" fontId="1313" fillId="0" borderId="0" xfId="0" applyNumberFormat="1" applyFont="1" applyAlignment="1">
      <alignment horizontal="center" vertical="center"/>
    </xf>
    <xf numFmtId="164" fontId="1314" fillId="0" borderId="0" xfId="0" applyNumberFormat="1" applyFont="1" applyAlignment="1">
      <alignment horizontal="center" vertical="center"/>
    </xf>
    <xf numFmtId="4" fontId="1315" fillId="0" borderId="0" xfId="0" applyNumberFormat="1" applyFont="1" applyAlignment="1">
      <alignment horizontal="center" vertical="center"/>
    </xf>
    <xf numFmtId="164" fontId="1316" fillId="0" borderId="0" xfId="0" applyNumberFormat="1" applyFont="1" applyAlignment="1">
      <alignment horizontal="center" vertical="center"/>
    </xf>
    <xf numFmtId="4" fontId="1317" fillId="0" borderId="0" xfId="0" applyNumberFormat="1" applyFont="1" applyAlignment="1">
      <alignment horizontal="center" vertical="center"/>
    </xf>
    <xf numFmtId="164" fontId="1318" fillId="0" borderId="0" xfId="0" applyNumberFormat="1" applyFont="1" applyAlignment="1">
      <alignment horizontal="center" vertical="center"/>
    </xf>
    <xf numFmtId="4" fontId="1319" fillId="0" borderId="0" xfId="0" applyNumberFormat="1" applyFont="1" applyAlignment="1">
      <alignment horizontal="center" vertical="center"/>
    </xf>
    <xf numFmtId="164" fontId="1320" fillId="0" borderId="0" xfId="0" applyNumberFormat="1" applyFont="1" applyAlignment="1">
      <alignment horizontal="center" vertical="center"/>
    </xf>
    <xf numFmtId="0" fontId="1321" fillId="0" borderId="0" xfId="0" applyFont="1" applyAlignment="1">
      <alignment horizontal="center" vertical="center" wrapText="1"/>
    </xf>
    <xf numFmtId="4" fontId="1328" fillId="0" borderId="0" xfId="0" applyNumberFormat="1" applyFont="1" applyAlignment="1">
      <alignment horizontal="center" vertical="center"/>
    </xf>
    <xf numFmtId="164" fontId="1329" fillId="0" borderId="0" xfId="0" applyNumberFormat="1" applyFont="1" applyAlignment="1">
      <alignment horizontal="center" vertical="center"/>
    </xf>
    <xf numFmtId="4" fontId="1330" fillId="0" borderId="0" xfId="0" applyNumberFormat="1" applyFont="1" applyAlignment="1">
      <alignment horizontal="center" vertical="center"/>
    </xf>
    <xf numFmtId="164" fontId="1331" fillId="0" borderId="0" xfId="0" applyNumberFormat="1" applyFont="1" applyAlignment="1">
      <alignment horizontal="center" vertical="center"/>
    </xf>
    <xf numFmtId="4" fontId="1332" fillId="0" borderId="0" xfId="0" applyNumberFormat="1" applyFont="1" applyAlignment="1">
      <alignment horizontal="center" vertical="center"/>
    </xf>
    <xf numFmtId="164" fontId="1333" fillId="0" borderId="0" xfId="0" applyNumberFormat="1" applyFont="1" applyAlignment="1">
      <alignment horizontal="center" vertical="center"/>
    </xf>
    <xf numFmtId="4" fontId="1334" fillId="0" borderId="0" xfId="0" applyNumberFormat="1" applyFont="1" applyAlignment="1">
      <alignment horizontal="center" vertical="center"/>
    </xf>
    <xf numFmtId="164" fontId="1335" fillId="0" borderId="0" xfId="0" applyNumberFormat="1" applyFont="1" applyAlignment="1">
      <alignment horizontal="center" vertical="center"/>
    </xf>
    <xf numFmtId="4" fontId="1336" fillId="0" borderId="0" xfId="0" applyNumberFormat="1" applyFont="1" applyAlignment="1">
      <alignment horizontal="center" vertical="center"/>
    </xf>
    <xf numFmtId="164" fontId="1337" fillId="0" borderId="0" xfId="0" applyNumberFormat="1" applyFont="1" applyAlignment="1">
      <alignment horizontal="center" vertical="center"/>
    </xf>
    <xf numFmtId="4" fontId="1338" fillId="0" borderId="0" xfId="0" applyNumberFormat="1" applyFont="1" applyAlignment="1">
      <alignment horizontal="center" vertical="center"/>
    </xf>
    <xf numFmtId="164" fontId="1339" fillId="0" borderId="0" xfId="0" applyNumberFormat="1" applyFont="1" applyAlignment="1">
      <alignment horizontal="center" vertical="center"/>
    </xf>
    <xf numFmtId="4" fontId="1340" fillId="0" borderId="0" xfId="0" applyNumberFormat="1" applyFont="1" applyAlignment="1">
      <alignment horizontal="center" vertical="center"/>
    </xf>
    <xf numFmtId="164" fontId="1341" fillId="0" borderId="0" xfId="0" applyNumberFormat="1" applyFont="1" applyAlignment="1">
      <alignment horizontal="center" vertical="center"/>
    </xf>
    <xf numFmtId="4" fontId="1342" fillId="0" borderId="0" xfId="0" applyNumberFormat="1" applyFont="1" applyAlignment="1">
      <alignment horizontal="center" vertical="center"/>
    </xf>
    <xf numFmtId="164" fontId="1343" fillId="0" borderId="0" xfId="0" applyNumberFormat="1" applyFont="1" applyAlignment="1">
      <alignment horizontal="center" vertical="center"/>
    </xf>
    <xf numFmtId="4" fontId="1344" fillId="0" borderId="0" xfId="0" applyNumberFormat="1" applyFont="1" applyAlignment="1">
      <alignment horizontal="center" vertical="center"/>
    </xf>
    <xf numFmtId="164" fontId="1345" fillId="0" borderId="0" xfId="0" applyNumberFormat="1" applyFont="1" applyAlignment="1">
      <alignment horizontal="center" vertical="center"/>
    </xf>
    <xf numFmtId="4" fontId="1346" fillId="0" borderId="0" xfId="0" applyNumberFormat="1" applyFont="1" applyAlignment="1">
      <alignment horizontal="center" vertical="center"/>
    </xf>
    <xf numFmtId="164" fontId="1347" fillId="0" borderId="0" xfId="0" applyNumberFormat="1" applyFont="1" applyAlignment="1">
      <alignment horizontal="center" vertical="center"/>
    </xf>
    <xf numFmtId="4" fontId="1348" fillId="0" borderId="0" xfId="0" applyNumberFormat="1" applyFont="1" applyAlignment="1">
      <alignment horizontal="center" vertical="center"/>
    </xf>
    <xf numFmtId="164" fontId="1349" fillId="0" borderId="0" xfId="0" applyNumberFormat="1" applyFont="1" applyAlignment="1">
      <alignment horizontal="center" vertical="center"/>
    </xf>
    <xf numFmtId="4" fontId="1350" fillId="0" borderId="0" xfId="0" applyNumberFormat="1" applyFont="1" applyAlignment="1">
      <alignment horizontal="center" vertical="center"/>
    </xf>
    <xf numFmtId="164" fontId="1351" fillId="0" borderId="0" xfId="0" applyNumberFormat="1" applyFont="1" applyAlignment="1">
      <alignment horizontal="center" vertical="center"/>
    </xf>
    <xf numFmtId="0" fontId="1352" fillId="0" borderId="0" xfId="0" applyFont="1" applyAlignment="1">
      <alignment horizontal="center" vertical="center" wrapText="1"/>
    </xf>
    <xf numFmtId="4" fontId="1359" fillId="0" borderId="0" xfId="0" applyNumberFormat="1" applyFont="1" applyAlignment="1">
      <alignment horizontal="center" vertical="center"/>
    </xf>
    <xf numFmtId="164" fontId="1360" fillId="0" borderId="0" xfId="0" applyNumberFormat="1" applyFont="1" applyAlignment="1">
      <alignment horizontal="center" vertical="center"/>
    </xf>
    <xf numFmtId="4" fontId="1361" fillId="0" borderId="0" xfId="0" applyNumberFormat="1" applyFont="1" applyAlignment="1">
      <alignment horizontal="center" vertical="center"/>
    </xf>
    <xf numFmtId="164" fontId="1362" fillId="0" borderId="0" xfId="0" applyNumberFormat="1" applyFont="1" applyAlignment="1">
      <alignment horizontal="center" vertical="center"/>
    </xf>
    <xf numFmtId="4" fontId="1363" fillId="0" borderId="0" xfId="0" applyNumberFormat="1" applyFont="1" applyAlignment="1">
      <alignment horizontal="center" vertical="center"/>
    </xf>
    <xf numFmtId="164" fontId="1364" fillId="0" borderId="0" xfId="0" applyNumberFormat="1" applyFont="1" applyAlignment="1">
      <alignment horizontal="center" vertical="center"/>
    </xf>
    <xf numFmtId="4" fontId="1365" fillId="0" borderId="0" xfId="0" applyNumberFormat="1" applyFont="1" applyAlignment="1">
      <alignment horizontal="center" vertical="center"/>
    </xf>
    <xf numFmtId="164" fontId="1366" fillId="0" borderId="0" xfId="0" applyNumberFormat="1" applyFont="1" applyAlignment="1">
      <alignment horizontal="center" vertical="center"/>
    </xf>
    <xf numFmtId="4" fontId="1367" fillId="0" borderId="0" xfId="0" applyNumberFormat="1" applyFont="1" applyAlignment="1">
      <alignment horizontal="center" vertical="center"/>
    </xf>
    <xf numFmtId="164" fontId="1368" fillId="0" borderId="0" xfId="0" applyNumberFormat="1" applyFont="1" applyAlignment="1">
      <alignment horizontal="center" vertical="center"/>
    </xf>
    <xf numFmtId="4" fontId="1369" fillId="0" borderId="0" xfId="0" applyNumberFormat="1" applyFont="1" applyAlignment="1">
      <alignment horizontal="center" vertical="center"/>
    </xf>
    <xf numFmtId="164" fontId="1370" fillId="0" borderId="0" xfId="0" applyNumberFormat="1" applyFont="1" applyAlignment="1">
      <alignment horizontal="center" vertical="center"/>
    </xf>
    <xf numFmtId="4" fontId="1371" fillId="0" borderId="0" xfId="0" applyNumberFormat="1" applyFont="1" applyAlignment="1">
      <alignment horizontal="center" vertical="center"/>
    </xf>
    <xf numFmtId="164" fontId="1372" fillId="0" borderId="0" xfId="0" applyNumberFormat="1" applyFont="1" applyAlignment="1">
      <alignment horizontal="center" vertical="center"/>
    </xf>
    <xf numFmtId="4" fontId="1373" fillId="0" borderId="0" xfId="0" applyNumberFormat="1" applyFont="1" applyAlignment="1">
      <alignment horizontal="center" vertical="center"/>
    </xf>
    <xf numFmtId="164" fontId="1374" fillId="0" borderId="0" xfId="0" applyNumberFormat="1" applyFont="1" applyAlignment="1">
      <alignment horizontal="center" vertical="center"/>
    </xf>
    <xf numFmtId="4" fontId="1375" fillId="0" borderId="0" xfId="0" applyNumberFormat="1" applyFont="1" applyAlignment="1">
      <alignment horizontal="center" vertical="center"/>
    </xf>
    <xf numFmtId="164" fontId="1376" fillId="0" borderId="0" xfId="0" applyNumberFormat="1" applyFont="1" applyAlignment="1">
      <alignment horizontal="center" vertical="center"/>
    </xf>
    <xf numFmtId="4" fontId="1377" fillId="0" borderId="0" xfId="0" applyNumberFormat="1" applyFont="1" applyAlignment="1">
      <alignment horizontal="center" vertical="center"/>
    </xf>
    <xf numFmtId="164" fontId="1378" fillId="0" borderId="0" xfId="0" applyNumberFormat="1" applyFont="1" applyAlignment="1">
      <alignment horizontal="center" vertical="center"/>
    </xf>
    <xf numFmtId="4" fontId="1379" fillId="0" borderId="0" xfId="0" applyNumberFormat="1" applyFont="1" applyAlignment="1">
      <alignment horizontal="center" vertical="center"/>
    </xf>
    <xf numFmtId="164" fontId="1380" fillId="0" borderId="0" xfId="0" applyNumberFormat="1" applyFont="1" applyAlignment="1">
      <alignment horizontal="center" vertical="center"/>
    </xf>
    <xf numFmtId="4" fontId="1381" fillId="0" borderId="0" xfId="0" applyNumberFormat="1" applyFont="1" applyAlignment="1">
      <alignment horizontal="center" vertical="center"/>
    </xf>
    <xf numFmtId="164" fontId="1382" fillId="0" borderId="0" xfId="0" applyNumberFormat="1" applyFont="1" applyAlignment="1">
      <alignment horizontal="center" vertical="center"/>
    </xf>
    <xf numFmtId="0" fontId="1383" fillId="0" borderId="0" xfId="0" applyFont="1" applyAlignment="1">
      <alignment horizontal="center" vertical="center" wrapText="1"/>
    </xf>
    <xf numFmtId="4" fontId="1390" fillId="0" borderId="0" xfId="0" applyNumberFormat="1" applyFont="1" applyAlignment="1">
      <alignment horizontal="center" vertical="center"/>
    </xf>
    <xf numFmtId="164" fontId="1391" fillId="0" borderId="0" xfId="0" applyNumberFormat="1" applyFont="1" applyAlignment="1">
      <alignment horizontal="center" vertical="center"/>
    </xf>
    <xf numFmtId="4" fontId="1392" fillId="0" borderId="0" xfId="0" applyNumberFormat="1" applyFont="1" applyAlignment="1">
      <alignment horizontal="center" vertical="center"/>
    </xf>
    <xf numFmtId="164" fontId="1393" fillId="0" borderId="0" xfId="0" applyNumberFormat="1" applyFont="1" applyAlignment="1">
      <alignment horizontal="center" vertical="center"/>
    </xf>
    <xf numFmtId="4" fontId="1394" fillId="0" borderId="0" xfId="0" applyNumberFormat="1" applyFont="1" applyAlignment="1">
      <alignment horizontal="center" vertical="center"/>
    </xf>
    <xf numFmtId="164" fontId="1395" fillId="0" borderId="0" xfId="0" applyNumberFormat="1" applyFont="1" applyAlignment="1">
      <alignment horizontal="center" vertical="center"/>
    </xf>
    <xf numFmtId="4" fontId="1396" fillId="0" borderId="0" xfId="0" applyNumberFormat="1" applyFont="1" applyAlignment="1">
      <alignment horizontal="center" vertical="center"/>
    </xf>
    <xf numFmtId="164" fontId="1397" fillId="0" borderId="0" xfId="0" applyNumberFormat="1" applyFont="1" applyAlignment="1">
      <alignment horizontal="center" vertical="center"/>
    </xf>
    <xf numFmtId="4" fontId="1398" fillId="0" borderId="0" xfId="0" applyNumberFormat="1" applyFont="1" applyAlignment="1">
      <alignment horizontal="center" vertical="center"/>
    </xf>
    <xf numFmtId="164" fontId="1399" fillId="0" borderId="0" xfId="0" applyNumberFormat="1" applyFont="1" applyAlignment="1">
      <alignment horizontal="center" vertical="center"/>
    </xf>
    <xf numFmtId="4" fontId="1400" fillId="0" borderId="0" xfId="0" applyNumberFormat="1" applyFont="1" applyAlignment="1">
      <alignment horizontal="center" vertical="center"/>
    </xf>
    <xf numFmtId="164" fontId="1401" fillId="0" borderId="0" xfId="0" applyNumberFormat="1" applyFont="1" applyAlignment="1">
      <alignment horizontal="center" vertical="center"/>
    </xf>
    <xf numFmtId="4" fontId="1402" fillId="0" borderId="0" xfId="0" applyNumberFormat="1" applyFont="1" applyAlignment="1">
      <alignment horizontal="center" vertical="center"/>
    </xf>
    <xf numFmtId="164" fontId="1403" fillId="0" borderId="0" xfId="0" applyNumberFormat="1" applyFont="1" applyAlignment="1">
      <alignment horizontal="center" vertical="center"/>
    </xf>
    <xf numFmtId="4" fontId="1404" fillId="0" borderId="0" xfId="0" applyNumberFormat="1" applyFont="1" applyAlignment="1">
      <alignment horizontal="center" vertical="center"/>
    </xf>
    <xf numFmtId="164" fontId="1405" fillId="0" borderId="0" xfId="0" applyNumberFormat="1" applyFont="1" applyAlignment="1">
      <alignment horizontal="center" vertical="center"/>
    </xf>
    <xf numFmtId="4" fontId="1406" fillId="0" borderId="0" xfId="0" applyNumberFormat="1" applyFont="1" applyAlignment="1">
      <alignment horizontal="center" vertical="center"/>
    </xf>
    <xf numFmtId="164" fontId="1407" fillId="0" borderId="0" xfId="0" applyNumberFormat="1" applyFont="1" applyAlignment="1">
      <alignment horizontal="center" vertical="center"/>
    </xf>
    <xf numFmtId="4" fontId="1408" fillId="0" borderId="0" xfId="0" applyNumberFormat="1" applyFont="1" applyAlignment="1">
      <alignment horizontal="center" vertical="center"/>
    </xf>
    <xf numFmtId="164" fontId="1409" fillId="0" borderId="0" xfId="0" applyNumberFormat="1" applyFont="1" applyAlignment="1">
      <alignment horizontal="center" vertical="center"/>
    </xf>
    <xf numFmtId="4" fontId="1410" fillId="0" borderId="0" xfId="0" applyNumberFormat="1" applyFont="1" applyAlignment="1">
      <alignment horizontal="center" vertical="center"/>
    </xf>
    <xf numFmtId="164" fontId="1411" fillId="0" borderId="0" xfId="0" applyNumberFormat="1" applyFont="1" applyAlignment="1">
      <alignment horizontal="center" vertical="center"/>
    </xf>
    <xf numFmtId="4" fontId="1412" fillId="0" borderId="0" xfId="0" applyNumberFormat="1" applyFont="1" applyAlignment="1">
      <alignment horizontal="center" vertical="center"/>
    </xf>
    <xf numFmtId="164" fontId="1413" fillId="0" borderId="0" xfId="0" applyNumberFormat="1" applyFont="1" applyAlignment="1">
      <alignment horizontal="center" vertical="center"/>
    </xf>
    <xf numFmtId="0" fontId="1414" fillId="0" borderId="0" xfId="0" applyFont="1" applyAlignment="1">
      <alignment horizontal="center" vertical="center" wrapText="1"/>
    </xf>
    <xf numFmtId="4" fontId="1421" fillId="0" borderId="0" xfId="0" applyNumberFormat="1" applyFont="1" applyAlignment="1">
      <alignment horizontal="center" vertical="center"/>
    </xf>
    <xf numFmtId="164" fontId="1422" fillId="0" borderId="0" xfId="0" applyNumberFormat="1" applyFont="1" applyAlignment="1">
      <alignment horizontal="center" vertical="center"/>
    </xf>
    <xf numFmtId="4" fontId="1423" fillId="0" borderId="0" xfId="0" applyNumberFormat="1" applyFont="1" applyAlignment="1">
      <alignment horizontal="center" vertical="center"/>
    </xf>
    <xf numFmtId="164" fontId="1424" fillId="0" borderId="0" xfId="0" applyNumberFormat="1" applyFont="1" applyAlignment="1">
      <alignment horizontal="center" vertical="center"/>
    </xf>
    <xf numFmtId="4" fontId="1425" fillId="0" borderId="0" xfId="0" applyNumberFormat="1" applyFont="1" applyAlignment="1">
      <alignment horizontal="center" vertical="center"/>
    </xf>
    <xf numFmtId="164" fontId="1426" fillId="0" borderId="0" xfId="0" applyNumberFormat="1" applyFont="1" applyAlignment="1">
      <alignment horizontal="center" vertical="center"/>
    </xf>
    <xf numFmtId="4" fontId="1427" fillId="0" borderId="0" xfId="0" applyNumberFormat="1" applyFont="1" applyAlignment="1">
      <alignment horizontal="center" vertical="center"/>
    </xf>
    <xf numFmtId="164" fontId="1428" fillId="0" borderId="0" xfId="0" applyNumberFormat="1" applyFont="1" applyAlignment="1">
      <alignment horizontal="center" vertical="center"/>
    </xf>
    <xf numFmtId="4" fontId="1429" fillId="0" borderId="0" xfId="0" applyNumberFormat="1" applyFont="1" applyAlignment="1">
      <alignment horizontal="center" vertical="center"/>
    </xf>
    <xf numFmtId="164" fontId="1430" fillId="0" borderId="0" xfId="0" applyNumberFormat="1" applyFont="1" applyAlignment="1">
      <alignment horizontal="center" vertical="center"/>
    </xf>
    <xf numFmtId="4" fontId="1431" fillId="0" borderId="0" xfId="0" applyNumberFormat="1" applyFont="1" applyAlignment="1">
      <alignment horizontal="center" vertical="center"/>
    </xf>
    <xf numFmtId="164" fontId="1432" fillId="0" borderId="0" xfId="0" applyNumberFormat="1" applyFont="1" applyAlignment="1">
      <alignment horizontal="center" vertical="center"/>
    </xf>
    <xf numFmtId="4" fontId="1433" fillId="0" borderId="0" xfId="0" applyNumberFormat="1" applyFont="1" applyAlignment="1">
      <alignment horizontal="center" vertical="center"/>
    </xf>
    <xf numFmtId="164" fontId="1434" fillId="0" borderId="0" xfId="0" applyNumberFormat="1" applyFont="1" applyAlignment="1">
      <alignment horizontal="center" vertical="center"/>
    </xf>
    <xf numFmtId="4" fontId="1435" fillId="0" borderId="0" xfId="0" applyNumberFormat="1" applyFont="1" applyAlignment="1">
      <alignment horizontal="center" vertical="center"/>
    </xf>
    <xf numFmtId="164" fontId="1436" fillId="0" borderId="0" xfId="0" applyNumberFormat="1" applyFont="1" applyAlignment="1">
      <alignment horizontal="center" vertical="center"/>
    </xf>
    <xf numFmtId="4" fontId="1437" fillId="0" borderId="0" xfId="0" applyNumberFormat="1" applyFont="1" applyAlignment="1">
      <alignment horizontal="center" vertical="center"/>
    </xf>
    <xf numFmtId="164" fontId="1438" fillId="0" borderId="0" xfId="0" applyNumberFormat="1" applyFont="1" applyAlignment="1">
      <alignment horizontal="center" vertical="center"/>
    </xf>
    <xf numFmtId="4" fontId="1439" fillId="0" borderId="0" xfId="0" applyNumberFormat="1" applyFont="1" applyAlignment="1">
      <alignment horizontal="center" vertical="center"/>
    </xf>
    <xf numFmtId="164" fontId="1440" fillId="0" borderId="0" xfId="0" applyNumberFormat="1" applyFont="1" applyAlignment="1">
      <alignment horizontal="center" vertical="center"/>
    </xf>
    <xf numFmtId="4" fontId="1441" fillId="0" borderId="0" xfId="0" applyNumberFormat="1" applyFont="1" applyAlignment="1">
      <alignment horizontal="center" vertical="center"/>
    </xf>
    <xf numFmtId="164" fontId="1442" fillId="0" borderId="0" xfId="0" applyNumberFormat="1" applyFont="1" applyAlignment="1">
      <alignment horizontal="center" vertical="center"/>
    </xf>
    <xf numFmtId="4" fontId="1443" fillId="0" borderId="0" xfId="0" applyNumberFormat="1" applyFont="1" applyAlignment="1">
      <alignment horizontal="center" vertical="center"/>
    </xf>
    <xf numFmtId="164" fontId="1444" fillId="0" borderId="0" xfId="0" applyNumberFormat="1" applyFont="1" applyAlignment="1">
      <alignment horizontal="center" vertical="center"/>
    </xf>
    <xf numFmtId="0" fontId="1445" fillId="3" borderId="1" xfId="0" applyFont="1" applyFill="1" applyBorder="1" applyAlignment="1">
      <alignment horizontal="center" vertical="center" wrapText="1"/>
    </xf>
    <xf numFmtId="164" fontId="1445" fillId="3" borderId="1" xfId="0" applyNumberFormat="1" applyFont="1" applyFill="1" applyBorder="1" applyAlignment="1">
      <alignment horizontal="center" vertical="center" wrapText="1"/>
    </xf>
    <xf numFmtId="0" fontId="1446" fillId="0" borderId="0" xfId="0" applyFont="1" applyAlignment="1">
      <alignment horizontal="center" vertical="center" wrapText="1"/>
    </xf>
    <xf numFmtId="4" fontId="1453" fillId="0" borderId="0" xfId="0" applyNumberFormat="1" applyFont="1" applyAlignment="1">
      <alignment horizontal="center" vertical="center"/>
    </xf>
    <xf numFmtId="164" fontId="1454" fillId="0" borderId="0" xfId="0" applyNumberFormat="1" applyFont="1" applyAlignment="1">
      <alignment horizontal="center" vertical="center"/>
    </xf>
    <xf numFmtId="4" fontId="1455" fillId="0" borderId="0" xfId="0" applyNumberFormat="1" applyFont="1" applyAlignment="1">
      <alignment horizontal="center" vertical="center"/>
    </xf>
    <xf numFmtId="164" fontId="1456" fillId="0" borderId="0" xfId="0" applyNumberFormat="1" applyFont="1" applyAlignment="1">
      <alignment horizontal="center" vertical="center"/>
    </xf>
    <xf numFmtId="4" fontId="1457" fillId="0" borderId="0" xfId="0" applyNumberFormat="1" applyFont="1" applyAlignment="1">
      <alignment horizontal="center" vertical="center"/>
    </xf>
    <xf numFmtId="164" fontId="1458" fillId="0" borderId="0" xfId="0" applyNumberFormat="1" applyFont="1" applyAlignment="1">
      <alignment horizontal="center" vertical="center"/>
    </xf>
    <xf numFmtId="4" fontId="1459" fillId="0" borderId="0" xfId="0" applyNumberFormat="1" applyFont="1" applyAlignment="1">
      <alignment horizontal="center" vertical="center"/>
    </xf>
    <xf numFmtId="164" fontId="1460" fillId="0" borderId="0" xfId="0" applyNumberFormat="1" applyFont="1" applyAlignment="1">
      <alignment horizontal="center" vertical="center"/>
    </xf>
    <xf numFmtId="4" fontId="1461" fillId="0" borderId="0" xfId="0" applyNumberFormat="1" applyFont="1" applyAlignment="1">
      <alignment horizontal="center" vertical="center"/>
    </xf>
    <xf numFmtId="164" fontId="1462" fillId="0" borderId="0" xfId="0" applyNumberFormat="1" applyFont="1" applyAlignment="1">
      <alignment horizontal="center" vertical="center"/>
    </xf>
    <xf numFmtId="4" fontId="1463" fillId="0" borderId="0" xfId="0" applyNumberFormat="1" applyFont="1" applyAlignment="1">
      <alignment horizontal="center" vertical="center"/>
    </xf>
    <xf numFmtId="164" fontId="1464" fillId="0" borderId="0" xfId="0" applyNumberFormat="1" applyFont="1" applyAlignment="1">
      <alignment horizontal="center" vertical="center"/>
    </xf>
    <xf numFmtId="4" fontId="1465" fillId="0" borderId="0" xfId="0" applyNumberFormat="1" applyFont="1" applyAlignment="1">
      <alignment horizontal="center" vertical="center"/>
    </xf>
    <xf numFmtId="164" fontId="1466" fillId="0" borderId="0" xfId="0" applyNumberFormat="1" applyFont="1" applyAlignment="1">
      <alignment horizontal="center" vertical="center"/>
    </xf>
    <xf numFmtId="4" fontId="1467" fillId="0" borderId="0" xfId="0" applyNumberFormat="1" applyFont="1" applyAlignment="1">
      <alignment horizontal="center" vertical="center"/>
    </xf>
    <xf numFmtId="164" fontId="1468" fillId="0" borderId="0" xfId="0" applyNumberFormat="1" applyFont="1" applyAlignment="1">
      <alignment horizontal="center" vertical="center"/>
    </xf>
    <xf numFmtId="4" fontId="1469" fillId="0" borderId="0" xfId="0" applyNumberFormat="1" applyFont="1" applyAlignment="1">
      <alignment horizontal="center" vertical="center"/>
    </xf>
    <xf numFmtId="164" fontId="1470" fillId="0" borderId="0" xfId="0" applyNumberFormat="1" applyFont="1" applyAlignment="1">
      <alignment horizontal="center" vertical="center"/>
    </xf>
    <xf numFmtId="4" fontId="1471" fillId="0" borderId="0" xfId="0" applyNumberFormat="1" applyFont="1" applyAlignment="1">
      <alignment horizontal="center" vertical="center"/>
    </xf>
    <xf numFmtId="164" fontId="1472" fillId="0" borderId="0" xfId="0" applyNumberFormat="1" applyFont="1" applyAlignment="1">
      <alignment horizontal="center" vertical="center"/>
    </xf>
    <xf numFmtId="4" fontId="1473" fillId="0" borderId="0" xfId="0" applyNumberFormat="1" applyFont="1" applyAlignment="1">
      <alignment horizontal="center" vertical="center"/>
    </xf>
    <xf numFmtId="164" fontId="1474" fillId="0" borderId="0" xfId="0" applyNumberFormat="1" applyFont="1" applyAlignment="1">
      <alignment horizontal="center" vertical="center"/>
    </xf>
    <xf numFmtId="4" fontId="1475" fillId="0" borderId="0" xfId="0" applyNumberFormat="1" applyFont="1" applyAlignment="1">
      <alignment horizontal="center" vertical="center"/>
    </xf>
    <xf numFmtId="164" fontId="1476" fillId="0" borderId="0" xfId="0" applyNumberFormat="1" applyFont="1" applyAlignment="1">
      <alignment horizontal="center" vertical="center"/>
    </xf>
    <xf numFmtId="0" fontId="1477" fillId="0" borderId="0" xfId="0" applyFont="1" applyAlignment="1">
      <alignment horizontal="center" vertical="center" wrapText="1"/>
    </xf>
    <xf numFmtId="4" fontId="1484" fillId="0" borderId="0" xfId="0" applyNumberFormat="1" applyFont="1" applyAlignment="1">
      <alignment horizontal="center" vertical="center"/>
    </xf>
    <xf numFmtId="164" fontId="1485" fillId="0" borderId="0" xfId="0" applyNumberFormat="1" applyFont="1" applyAlignment="1">
      <alignment horizontal="center" vertical="center"/>
    </xf>
    <xf numFmtId="4" fontId="1486" fillId="0" borderId="0" xfId="0" applyNumberFormat="1" applyFont="1" applyAlignment="1">
      <alignment horizontal="center" vertical="center"/>
    </xf>
    <xf numFmtId="164" fontId="1487" fillId="0" borderId="0" xfId="0" applyNumberFormat="1" applyFont="1" applyAlignment="1">
      <alignment horizontal="center" vertical="center"/>
    </xf>
    <xf numFmtId="4" fontId="1488" fillId="0" borderId="0" xfId="0" applyNumberFormat="1" applyFont="1" applyAlignment="1">
      <alignment horizontal="center" vertical="center"/>
    </xf>
    <xf numFmtId="164" fontId="1489" fillId="0" borderId="0" xfId="0" applyNumberFormat="1" applyFont="1" applyAlignment="1">
      <alignment horizontal="center" vertical="center"/>
    </xf>
    <xf numFmtId="4" fontId="1490" fillId="0" borderId="0" xfId="0" applyNumberFormat="1" applyFont="1" applyAlignment="1">
      <alignment horizontal="center" vertical="center"/>
    </xf>
    <xf numFmtId="164" fontId="1491" fillId="0" borderId="0" xfId="0" applyNumberFormat="1" applyFont="1" applyAlignment="1">
      <alignment horizontal="center" vertical="center"/>
    </xf>
    <xf numFmtId="4" fontId="1492" fillId="0" borderId="0" xfId="0" applyNumberFormat="1" applyFont="1" applyAlignment="1">
      <alignment horizontal="center" vertical="center"/>
    </xf>
    <xf numFmtId="164" fontId="1493" fillId="0" borderId="0" xfId="0" applyNumberFormat="1" applyFont="1" applyAlignment="1">
      <alignment horizontal="center" vertical="center"/>
    </xf>
    <xf numFmtId="4" fontId="1494" fillId="0" borderId="0" xfId="0" applyNumberFormat="1" applyFont="1" applyAlignment="1">
      <alignment horizontal="center" vertical="center"/>
    </xf>
    <xf numFmtId="164" fontId="1495" fillId="0" borderId="0" xfId="0" applyNumberFormat="1" applyFont="1" applyAlignment="1">
      <alignment horizontal="center" vertical="center"/>
    </xf>
    <xf numFmtId="4" fontId="1496" fillId="0" borderId="0" xfId="0" applyNumberFormat="1" applyFont="1" applyAlignment="1">
      <alignment horizontal="center" vertical="center"/>
    </xf>
    <xf numFmtId="164" fontId="1497" fillId="0" borderId="0" xfId="0" applyNumberFormat="1" applyFont="1" applyAlignment="1">
      <alignment horizontal="center" vertical="center"/>
    </xf>
    <xf numFmtId="4" fontId="1498" fillId="0" borderId="0" xfId="0" applyNumberFormat="1" applyFont="1" applyAlignment="1">
      <alignment horizontal="center" vertical="center"/>
    </xf>
    <xf numFmtId="164" fontId="1499" fillId="0" borderId="0" xfId="0" applyNumberFormat="1" applyFont="1" applyAlignment="1">
      <alignment horizontal="center" vertical="center"/>
    </xf>
    <xf numFmtId="4" fontId="1500" fillId="0" borderId="0" xfId="0" applyNumberFormat="1" applyFont="1" applyAlignment="1">
      <alignment horizontal="center" vertical="center"/>
    </xf>
    <xf numFmtId="164" fontId="1501" fillId="0" borderId="0" xfId="0" applyNumberFormat="1" applyFont="1" applyAlignment="1">
      <alignment horizontal="center" vertical="center"/>
    </xf>
    <xf numFmtId="4" fontId="1502" fillId="0" borderId="0" xfId="0" applyNumberFormat="1" applyFont="1" applyAlignment="1">
      <alignment horizontal="center" vertical="center"/>
    </xf>
    <xf numFmtId="164" fontId="1503" fillId="0" borderId="0" xfId="0" applyNumberFormat="1" applyFont="1" applyAlignment="1">
      <alignment horizontal="center" vertical="center"/>
    </xf>
    <xf numFmtId="4" fontId="1504" fillId="0" borderId="0" xfId="0" applyNumberFormat="1" applyFont="1" applyAlignment="1">
      <alignment horizontal="center" vertical="center"/>
    </xf>
    <xf numFmtId="164" fontId="1505" fillId="0" borderId="0" xfId="0" applyNumberFormat="1" applyFont="1" applyAlignment="1">
      <alignment horizontal="center" vertical="center"/>
    </xf>
    <xf numFmtId="4" fontId="1506" fillId="0" borderId="0" xfId="0" applyNumberFormat="1" applyFont="1" applyAlignment="1">
      <alignment horizontal="center" vertical="center"/>
    </xf>
    <xf numFmtId="164" fontId="1507" fillId="0" borderId="0" xfId="0" applyNumberFormat="1" applyFont="1" applyAlignment="1">
      <alignment horizontal="center" vertical="center"/>
    </xf>
    <xf numFmtId="0" fontId="1508" fillId="0" borderId="0" xfId="0" applyFont="1" applyAlignment="1">
      <alignment horizontal="center" vertical="center" wrapText="1"/>
    </xf>
    <xf numFmtId="4" fontId="1515" fillId="0" borderId="0" xfId="0" applyNumberFormat="1" applyFont="1" applyAlignment="1">
      <alignment horizontal="center" vertical="center"/>
    </xf>
    <xf numFmtId="164" fontId="1516" fillId="0" borderId="0" xfId="0" applyNumberFormat="1" applyFont="1" applyAlignment="1">
      <alignment horizontal="center" vertical="center"/>
    </xf>
    <xf numFmtId="4" fontId="1517" fillId="0" borderId="0" xfId="0" applyNumberFormat="1" applyFont="1" applyAlignment="1">
      <alignment horizontal="center" vertical="center"/>
    </xf>
    <xf numFmtId="164" fontId="1518" fillId="0" borderId="0" xfId="0" applyNumberFormat="1" applyFont="1" applyAlignment="1">
      <alignment horizontal="center" vertical="center"/>
    </xf>
    <xf numFmtId="4" fontId="1519" fillId="0" borderId="0" xfId="0" applyNumberFormat="1" applyFont="1" applyAlignment="1">
      <alignment horizontal="center" vertical="center"/>
    </xf>
    <xf numFmtId="164" fontId="1520" fillId="0" borderId="0" xfId="0" applyNumberFormat="1" applyFont="1" applyAlignment="1">
      <alignment horizontal="center" vertical="center"/>
    </xf>
    <xf numFmtId="4" fontId="1521" fillId="0" borderId="0" xfId="0" applyNumberFormat="1" applyFont="1" applyAlignment="1">
      <alignment horizontal="center" vertical="center"/>
    </xf>
    <xf numFmtId="164" fontId="1522" fillId="0" borderId="0" xfId="0" applyNumberFormat="1" applyFont="1" applyAlignment="1">
      <alignment horizontal="center" vertical="center"/>
    </xf>
    <xf numFmtId="4" fontId="1523" fillId="0" borderId="0" xfId="0" applyNumberFormat="1" applyFont="1" applyAlignment="1">
      <alignment horizontal="center" vertical="center"/>
    </xf>
    <xf numFmtId="164" fontId="1524" fillId="0" borderId="0" xfId="0" applyNumberFormat="1" applyFont="1" applyAlignment="1">
      <alignment horizontal="center" vertical="center"/>
    </xf>
    <xf numFmtId="4" fontId="1525" fillId="0" borderId="0" xfId="0" applyNumberFormat="1" applyFont="1" applyAlignment="1">
      <alignment horizontal="center" vertical="center"/>
    </xf>
    <xf numFmtId="164" fontId="1526" fillId="0" borderId="0" xfId="0" applyNumberFormat="1" applyFont="1" applyAlignment="1">
      <alignment horizontal="center" vertical="center"/>
    </xf>
    <xf numFmtId="4" fontId="1527" fillId="0" borderId="0" xfId="0" applyNumberFormat="1" applyFont="1" applyAlignment="1">
      <alignment horizontal="center" vertical="center"/>
    </xf>
    <xf numFmtId="164" fontId="1528" fillId="0" borderId="0" xfId="0" applyNumberFormat="1" applyFont="1" applyAlignment="1">
      <alignment horizontal="center" vertical="center"/>
    </xf>
    <xf numFmtId="4" fontId="1529" fillId="0" borderId="0" xfId="0" applyNumberFormat="1" applyFont="1" applyAlignment="1">
      <alignment horizontal="center" vertical="center"/>
    </xf>
    <xf numFmtId="164" fontId="1530" fillId="0" borderId="0" xfId="0" applyNumberFormat="1" applyFont="1" applyAlignment="1">
      <alignment horizontal="center" vertical="center"/>
    </xf>
    <xf numFmtId="4" fontId="1531" fillId="0" borderId="0" xfId="0" applyNumberFormat="1" applyFont="1" applyAlignment="1">
      <alignment horizontal="center" vertical="center"/>
    </xf>
    <xf numFmtId="164" fontId="1532" fillId="0" borderId="0" xfId="0" applyNumberFormat="1" applyFont="1" applyAlignment="1">
      <alignment horizontal="center" vertical="center"/>
    </xf>
    <xf numFmtId="4" fontId="1533" fillId="0" borderId="0" xfId="0" applyNumberFormat="1" applyFont="1" applyAlignment="1">
      <alignment horizontal="center" vertical="center"/>
    </xf>
    <xf numFmtId="164" fontId="1534" fillId="0" borderId="0" xfId="0" applyNumberFormat="1" applyFont="1" applyAlignment="1">
      <alignment horizontal="center" vertical="center"/>
    </xf>
    <xf numFmtId="4" fontId="1535" fillId="0" borderId="0" xfId="0" applyNumberFormat="1" applyFont="1" applyAlignment="1">
      <alignment horizontal="center" vertical="center"/>
    </xf>
    <xf numFmtId="164" fontId="1536" fillId="0" borderId="0" xfId="0" applyNumberFormat="1" applyFont="1" applyAlignment="1">
      <alignment horizontal="center" vertical="center"/>
    </xf>
    <xf numFmtId="4" fontId="1537" fillId="0" borderId="0" xfId="0" applyNumberFormat="1" applyFont="1" applyAlignment="1">
      <alignment horizontal="center" vertical="center"/>
    </xf>
    <xf numFmtId="164" fontId="1538" fillId="0" borderId="0" xfId="0" applyNumberFormat="1" applyFont="1" applyAlignment="1">
      <alignment horizontal="center" vertical="center"/>
    </xf>
    <xf numFmtId="0" fontId="1539" fillId="0" borderId="0" xfId="0" applyFont="1" applyAlignment="1">
      <alignment horizontal="center" vertical="center" wrapText="1"/>
    </xf>
    <xf numFmtId="4" fontId="1546" fillId="0" borderId="0" xfId="0" applyNumberFormat="1" applyFont="1" applyAlignment="1">
      <alignment horizontal="center" vertical="center"/>
    </xf>
    <xf numFmtId="164" fontId="1547" fillId="0" borderId="0" xfId="0" applyNumberFormat="1" applyFont="1" applyAlignment="1">
      <alignment horizontal="center" vertical="center"/>
    </xf>
    <xf numFmtId="4" fontId="1548" fillId="0" borderId="0" xfId="0" applyNumberFormat="1" applyFont="1" applyAlignment="1">
      <alignment horizontal="center" vertical="center"/>
    </xf>
    <xf numFmtId="164" fontId="1549" fillId="0" borderId="0" xfId="0" applyNumberFormat="1" applyFont="1" applyAlignment="1">
      <alignment horizontal="center" vertical="center"/>
    </xf>
    <xf numFmtId="4" fontId="1550" fillId="0" borderId="0" xfId="0" applyNumberFormat="1" applyFont="1" applyAlignment="1">
      <alignment horizontal="center" vertical="center"/>
    </xf>
    <xf numFmtId="164" fontId="1551" fillId="0" borderId="0" xfId="0" applyNumberFormat="1" applyFont="1" applyAlignment="1">
      <alignment horizontal="center" vertical="center"/>
    </xf>
    <xf numFmtId="4" fontId="1552" fillId="0" borderId="0" xfId="0" applyNumberFormat="1" applyFont="1" applyAlignment="1">
      <alignment horizontal="center" vertical="center"/>
    </xf>
    <xf numFmtId="164" fontId="1553" fillId="0" borderId="0" xfId="0" applyNumberFormat="1" applyFont="1" applyAlignment="1">
      <alignment horizontal="center" vertical="center"/>
    </xf>
    <xf numFmtId="4" fontId="1554" fillId="0" borderId="0" xfId="0" applyNumberFormat="1" applyFont="1" applyAlignment="1">
      <alignment horizontal="center" vertical="center"/>
    </xf>
    <xf numFmtId="164" fontId="1555" fillId="0" borderId="0" xfId="0" applyNumberFormat="1" applyFont="1" applyAlignment="1">
      <alignment horizontal="center" vertical="center"/>
    </xf>
    <xf numFmtId="4" fontId="1556" fillId="0" borderId="0" xfId="0" applyNumberFormat="1" applyFont="1" applyAlignment="1">
      <alignment horizontal="center" vertical="center"/>
    </xf>
    <xf numFmtId="164" fontId="1557" fillId="0" borderId="0" xfId="0" applyNumberFormat="1" applyFont="1" applyAlignment="1">
      <alignment horizontal="center" vertical="center"/>
    </xf>
    <xf numFmtId="4" fontId="1558" fillId="0" borderId="0" xfId="0" applyNumberFormat="1" applyFont="1" applyAlignment="1">
      <alignment horizontal="center" vertical="center"/>
    </xf>
    <xf numFmtId="164" fontId="1559" fillId="0" borderId="0" xfId="0" applyNumberFormat="1" applyFont="1" applyAlignment="1">
      <alignment horizontal="center" vertical="center"/>
    </xf>
    <xf numFmtId="4" fontId="1560" fillId="0" borderId="0" xfId="0" applyNumberFormat="1" applyFont="1" applyAlignment="1">
      <alignment horizontal="center" vertical="center"/>
    </xf>
    <xf numFmtId="164" fontId="1561" fillId="0" borderId="0" xfId="0" applyNumberFormat="1" applyFont="1" applyAlignment="1">
      <alignment horizontal="center" vertical="center"/>
    </xf>
    <xf numFmtId="4" fontId="1562" fillId="0" borderId="0" xfId="0" applyNumberFormat="1" applyFont="1" applyAlignment="1">
      <alignment horizontal="center" vertical="center"/>
    </xf>
    <xf numFmtId="164" fontId="1563" fillId="0" borderId="0" xfId="0" applyNumberFormat="1" applyFont="1" applyAlignment="1">
      <alignment horizontal="center" vertical="center"/>
    </xf>
    <xf numFmtId="4" fontId="1564" fillId="0" borderId="0" xfId="0" applyNumberFormat="1" applyFont="1" applyAlignment="1">
      <alignment horizontal="center" vertical="center"/>
    </xf>
    <xf numFmtId="164" fontId="1565" fillId="0" borderId="0" xfId="0" applyNumberFormat="1" applyFont="1" applyAlignment="1">
      <alignment horizontal="center" vertical="center"/>
    </xf>
    <xf numFmtId="4" fontId="1566" fillId="0" borderId="0" xfId="0" applyNumberFormat="1" applyFont="1" applyAlignment="1">
      <alignment horizontal="center" vertical="center"/>
    </xf>
    <xf numFmtId="164" fontId="1567" fillId="0" borderId="0" xfId="0" applyNumberFormat="1" applyFont="1" applyAlignment="1">
      <alignment horizontal="center" vertical="center"/>
    </xf>
    <xf numFmtId="4" fontId="1568" fillId="0" borderId="0" xfId="0" applyNumberFormat="1" applyFont="1" applyAlignment="1">
      <alignment horizontal="center" vertical="center"/>
    </xf>
    <xf numFmtId="164" fontId="1569" fillId="0" borderId="0" xfId="0" applyNumberFormat="1" applyFont="1" applyAlignment="1">
      <alignment horizontal="center" vertical="center"/>
    </xf>
    <xf numFmtId="0" fontId="1570" fillId="0" borderId="0" xfId="0" applyFont="1" applyAlignment="1">
      <alignment horizontal="center" vertical="center" wrapText="1"/>
    </xf>
    <xf numFmtId="4" fontId="1577" fillId="0" borderId="0" xfId="0" applyNumberFormat="1" applyFont="1" applyAlignment="1">
      <alignment horizontal="center" vertical="center"/>
    </xf>
    <xf numFmtId="164" fontId="1578" fillId="0" borderId="0" xfId="0" applyNumberFormat="1" applyFont="1" applyAlignment="1">
      <alignment horizontal="center" vertical="center"/>
    </xf>
    <xf numFmtId="4" fontId="1579" fillId="0" borderId="0" xfId="0" applyNumberFormat="1" applyFont="1" applyAlignment="1">
      <alignment horizontal="center" vertical="center"/>
    </xf>
    <xf numFmtId="164" fontId="1580" fillId="0" borderId="0" xfId="0" applyNumberFormat="1" applyFont="1" applyAlignment="1">
      <alignment horizontal="center" vertical="center"/>
    </xf>
    <xf numFmtId="4" fontId="1581" fillId="0" borderId="0" xfId="0" applyNumberFormat="1" applyFont="1" applyAlignment="1">
      <alignment horizontal="center" vertical="center"/>
    </xf>
    <xf numFmtId="164" fontId="1582" fillId="0" borderId="0" xfId="0" applyNumberFormat="1" applyFont="1" applyAlignment="1">
      <alignment horizontal="center" vertical="center"/>
    </xf>
    <xf numFmtId="4" fontId="1583" fillId="0" borderId="0" xfId="0" applyNumberFormat="1" applyFont="1" applyAlignment="1">
      <alignment horizontal="center" vertical="center"/>
    </xf>
    <xf numFmtId="164" fontId="1584" fillId="0" borderId="0" xfId="0" applyNumberFormat="1" applyFont="1" applyAlignment="1">
      <alignment horizontal="center" vertical="center"/>
    </xf>
    <xf numFmtId="4" fontId="1585" fillId="0" borderId="0" xfId="0" applyNumberFormat="1" applyFont="1" applyAlignment="1">
      <alignment horizontal="center" vertical="center"/>
    </xf>
    <xf numFmtId="164" fontId="1586" fillId="0" borderId="0" xfId="0" applyNumberFormat="1" applyFont="1" applyAlignment="1">
      <alignment horizontal="center" vertical="center"/>
    </xf>
    <xf numFmtId="4" fontId="1587" fillId="0" borderId="0" xfId="0" applyNumberFormat="1" applyFont="1" applyAlignment="1">
      <alignment horizontal="center" vertical="center"/>
    </xf>
    <xf numFmtId="164" fontId="1588" fillId="0" borderId="0" xfId="0" applyNumberFormat="1" applyFont="1" applyAlignment="1">
      <alignment horizontal="center" vertical="center"/>
    </xf>
    <xf numFmtId="4" fontId="1589" fillId="0" borderId="0" xfId="0" applyNumberFormat="1" applyFont="1" applyAlignment="1">
      <alignment horizontal="center" vertical="center"/>
    </xf>
    <xf numFmtId="164" fontId="1590" fillId="0" borderId="0" xfId="0" applyNumberFormat="1" applyFont="1" applyAlignment="1">
      <alignment horizontal="center" vertical="center"/>
    </xf>
    <xf numFmtId="4" fontId="1591" fillId="0" borderId="0" xfId="0" applyNumberFormat="1" applyFont="1" applyAlignment="1">
      <alignment horizontal="center" vertical="center"/>
    </xf>
    <xf numFmtId="164" fontId="1592" fillId="0" borderId="0" xfId="0" applyNumberFormat="1" applyFont="1" applyAlignment="1">
      <alignment horizontal="center" vertical="center"/>
    </xf>
    <xf numFmtId="4" fontId="1593" fillId="0" borderId="0" xfId="0" applyNumberFormat="1" applyFont="1" applyAlignment="1">
      <alignment horizontal="center" vertical="center"/>
    </xf>
    <xf numFmtId="164" fontId="1594" fillId="0" borderId="0" xfId="0" applyNumberFormat="1" applyFont="1" applyAlignment="1">
      <alignment horizontal="center" vertical="center"/>
    </xf>
    <xf numFmtId="4" fontId="1595" fillId="0" borderId="0" xfId="0" applyNumberFormat="1" applyFont="1" applyAlignment="1">
      <alignment horizontal="center" vertical="center"/>
    </xf>
    <xf numFmtId="164" fontId="1596" fillId="0" borderId="0" xfId="0" applyNumberFormat="1" applyFont="1" applyAlignment="1">
      <alignment horizontal="center" vertical="center"/>
    </xf>
    <xf numFmtId="4" fontId="1597" fillId="0" borderId="0" xfId="0" applyNumberFormat="1" applyFont="1" applyAlignment="1">
      <alignment horizontal="center" vertical="center"/>
    </xf>
    <xf numFmtId="164" fontId="1598" fillId="0" borderId="0" xfId="0" applyNumberFormat="1" applyFont="1" applyAlignment="1">
      <alignment horizontal="center" vertical="center"/>
    </xf>
    <xf numFmtId="4" fontId="1599" fillId="0" borderId="0" xfId="0" applyNumberFormat="1" applyFont="1" applyAlignment="1">
      <alignment horizontal="center" vertical="center"/>
    </xf>
    <xf numFmtId="164" fontId="1600" fillId="0" borderId="0" xfId="0" applyNumberFormat="1" applyFont="1" applyAlignment="1">
      <alignment horizontal="center" vertical="center"/>
    </xf>
    <xf numFmtId="0" fontId="1601" fillId="0" borderId="0" xfId="0" applyFont="1" applyAlignment="1">
      <alignment horizontal="center" vertical="center" wrapText="1"/>
    </xf>
    <xf numFmtId="4" fontId="1608" fillId="0" borderId="0" xfId="0" applyNumberFormat="1" applyFont="1" applyAlignment="1">
      <alignment horizontal="center" vertical="center"/>
    </xf>
    <xf numFmtId="164" fontId="1609" fillId="0" borderId="0" xfId="0" applyNumberFormat="1" applyFont="1" applyAlignment="1">
      <alignment horizontal="center" vertical="center"/>
    </xf>
    <xf numFmtId="4" fontId="1610" fillId="0" borderId="0" xfId="0" applyNumberFormat="1" applyFont="1" applyAlignment="1">
      <alignment horizontal="center" vertical="center"/>
    </xf>
    <xf numFmtId="164" fontId="1611" fillId="0" borderId="0" xfId="0" applyNumberFormat="1" applyFont="1" applyAlignment="1">
      <alignment horizontal="center" vertical="center"/>
    </xf>
    <xf numFmtId="4" fontId="1612" fillId="0" borderId="0" xfId="0" applyNumberFormat="1" applyFont="1" applyAlignment="1">
      <alignment horizontal="center" vertical="center"/>
    </xf>
    <xf numFmtId="164" fontId="1613" fillId="0" borderId="0" xfId="0" applyNumberFormat="1" applyFont="1" applyAlignment="1">
      <alignment horizontal="center" vertical="center"/>
    </xf>
    <xf numFmtId="4" fontId="1614" fillId="0" borderId="0" xfId="0" applyNumberFormat="1" applyFont="1" applyAlignment="1">
      <alignment horizontal="center" vertical="center"/>
    </xf>
    <xf numFmtId="164" fontId="1615" fillId="0" borderId="0" xfId="0" applyNumberFormat="1" applyFont="1" applyAlignment="1">
      <alignment horizontal="center" vertical="center"/>
    </xf>
    <xf numFmtId="4" fontId="1616" fillId="0" borderId="0" xfId="0" applyNumberFormat="1" applyFont="1" applyAlignment="1">
      <alignment horizontal="center" vertical="center"/>
    </xf>
    <xf numFmtId="164" fontId="1617" fillId="0" borderId="0" xfId="0" applyNumberFormat="1" applyFont="1" applyAlignment="1">
      <alignment horizontal="center" vertical="center"/>
    </xf>
    <xf numFmtId="4" fontId="1618" fillId="0" borderId="0" xfId="0" applyNumberFormat="1" applyFont="1" applyAlignment="1">
      <alignment horizontal="center" vertical="center"/>
    </xf>
    <xf numFmtId="164" fontId="1619" fillId="0" borderId="0" xfId="0" applyNumberFormat="1" applyFont="1" applyAlignment="1">
      <alignment horizontal="center" vertical="center"/>
    </xf>
    <xf numFmtId="4" fontId="1620" fillId="0" borderId="0" xfId="0" applyNumberFormat="1" applyFont="1" applyAlignment="1">
      <alignment horizontal="center" vertical="center"/>
    </xf>
    <xf numFmtId="164" fontId="1621" fillId="0" borderId="0" xfId="0" applyNumberFormat="1" applyFont="1" applyAlignment="1">
      <alignment horizontal="center" vertical="center"/>
    </xf>
    <xf numFmtId="4" fontId="1622" fillId="0" borderId="0" xfId="0" applyNumberFormat="1" applyFont="1" applyAlignment="1">
      <alignment horizontal="center" vertical="center"/>
    </xf>
    <xf numFmtId="164" fontId="1623" fillId="0" borderId="0" xfId="0" applyNumberFormat="1" applyFont="1" applyAlignment="1">
      <alignment horizontal="center" vertical="center"/>
    </xf>
    <xf numFmtId="4" fontId="1624" fillId="0" borderId="0" xfId="0" applyNumberFormat="1" applyFont="1" applyAlignment="1">
      <alignment horizontal="center" vertical="center"/>
    </xf>
    <xf numFmtId="164" fontId="1625" fillId="0" borderId="0" xfId="0" applyNumberFormat="1" applyFont="1" applyAlignment="1">
      <alignment horizontal="center" vertical="center"/>
    </xf>
    <xf numFmtId="4" fontId="1626" fillId="0" borderId="0" xfId="0" applyNumberFormat="1" applyFont="1" applyAlignment="1">
      <alignment horizontal="center" vertical="center"/>
    </xf>
    <xf numFmtId="164" fontId="1627" fillId="0" borderId="0" xfId="0" applyNumberFormat="1" applyFont="1" applyAlignment="1">
      <alignment horizontal="center" vertical="center"/>
    </xf>
    <xf numFmtId="4" fontId="1628" fillId="0" borderId="0" xfId="0" applyNumberFormat="1" applyFont="1" applyAlignment="1">
      <alignment horizontal="center" vertical="center"/>
    </xf>
    <xf numFmtId="164" fontId="1629" fillId="0" borderId="0" xfId="0" applyNumberFormat="1" applyFont="1" applyAlignment="1">
      <alignment horizontal="center" vertical="center"/>
    </xf>
    <xf numFmtId="4" fontId="1630" fillId="0" borderId="0" xfId="0" applyNumberFormat="1" applyFont="1" applyAlignment="1">
      <alignment horizontal="center" vertical="center"/>
    </xf>
    <xf numFmtId="164" fontId="1631" fillId="0" borderId="0" xfId="0" applyNumberFormat="1" applyFont="1" applyAlignment="1">
      <alignment horizontal="center" vertical="center"/>
    </xf>
    <xf numFmtId="0" fontId="1632" fillId="0" borderId="0" xfId="0" applyFont="1" applyAlignment="1">
      <alignment horizontal="center" vertical="center" wrapText="1"/>
    </xf>
    <xf numFmtId="4" fontId="1639" fillId="0" borderId="0" xfId="0" applyNumberFormat="1" applyFont="1" applyAlignment="1">
      <alignment horizontal="center" vertical="center"/>
    </xf>
    <xf numFmtId="164" fontId="1640" fillId="0" borderId="0" xfId="0" applyNumberFormat="1" applyFont="1" applyAlignment="1">
      <alignment horizontal="center" vertical="center"/>
    </xf>
    <xf numFmtId="4" fontId="1641" fillId="0" borderId="0" xfId="0" applyNumberFormat="1" applyFont="1" applyAlignment="1">
      <alignment horizontal="center" vertical="center"/>
    </xf>
    <xf numFmtId="164" fontId="1642" fillId="0" borderId="0" xfId="0" applyNumberFormat="1" applyFont="1" applyAlignment="1">
      <alignment horizontal="center" vertical="center"/>
    </xf>
    <xf numFmtId="4" fontId="1643" fillId="0" borderId="0" xfId="0" applyNumberFormat="1" applyFont="1" applyAlignment="1">
      <alignment horizontal="center" vertical="center"/>
    </xf>
    <xf numFmtId="164" fontId="1644" fillId="0" borderId="0" xfId="0" applyNumberFormat="1" applyFont="1" applyAlignment="1">
      <alignment horizontal="center" vertical="center"/>
    </xf>
    <xf numFmtId="4" fontId="1645" fillId="0" borderId="0" xfId="0" applyNumberFormat="1" applyFont="1" applyAlignment="1">
      <alignment horizontal="center" vertical="center"/>
    </xf>
    <xf numFmtId="164" fontId="1646" fillId="0" borderId="0" xfId="0" applyNumberFormat="1" applyFont="1" applyAlignment="1">
      <alignment horizontal="center" vertical="center"/>
    </xf>
    <xf numFmtId="4" fontId="1647" fillId="0" borderId="0" xfId="0" applyNumberFormat="1" applyFont="1" applyAlignment="1">
      <alignment horizontal="center" vertical="center"/>
    </xf>
    <xf numFmtId="164" fontId="1648" fillId="0" borderId="0" xfId="0" applyNumberFormat="1" applyFont="1" applyAlignment="1">
      <alignment horizontal="center" vertical="center"/>
    </xf>
    <xf numFmtId="4" fontId="1649" fillId="0" borderId="0" xfId="0" applyNumberFormat="1" applyFont="1" applyAlignment="1">
      <alignment horizontal="center" vertical="center"/>
    </xf>
    <xf numFmtId="164" fontId="1650" fillId="0" borderId="0" xfId="0" applyNumberFormat="1" applyFont="1" applyAlignment="1">
      <alignment horizontal="center" vertical="center"/>
    </xf>
    <xf numFmtId="4" fontId="1651" fillId="0" borderId="0" xfId="0" applyNumberFormat="1" applyFont="1" applyAlignment="1">
      <alignment horizontal="center" vertical="center"/>
    </xf>
    <xf numFmtId="164" fontId="1652" fillId="0" borderId="0" xfId="0" applyNumberFormat="1" applyFont="1" applyAlignment="1">
      <alignment horizontal="center" vertical="center"/>
    </xf>
    <xf numFmtId="4" fontId="1653" fillId="0" borderId="0" xfId="0" applyNumberFormat="1" applyFont="1" applyAlignment="1">
      <alignment horizontal="center" vertical="center"/>
    </xf>
    <xf numFmtId="164" fontId="1654" fillId="0" borderId="0" xfId="0" applyNumberFormat="1" applyFont="1" applyAlignment="1">
      <alignment horizontal="center" vertical="center"/>
    </xf>
    <xf numFmtId="4" fontId="1655" fillId="0" borderId="0" xfId="0" applyNumberFormat="1" applyFont="1" applyAlignment="1">
      <alignment horizontal="center" vertical="center"/>
    </xf>
    <xf numFmtId="164" fontId="1656" fillId="0" borderId="0" xfId="0" applyNumberFormat="1" applyFont="1" applyAlignment="1">
      <alignment horizontal="center" vertical="center"/>
    </xf>
    <xf numFmtId="4" fontId="1657" fillId="0" borderId="0" xfId="0" applyNumberFormat="1" applyFont="1" applyAlignment="1">
      <alignment horizontal="center" vertical="center"/>
    </xf>
    <xf numFmtId="164" fontId="1658" fillId="0" borderId="0" xfId="0" applyNumberFormat="1" applyFont="1" applyAlignment="1">
      <alignment horizontal="center" vertical="center"/>
    </xf>
    <xf numFmtId="4" fontId="1659" fillId="0" borderId="0" xfId="0" applyNumberFormat="1" applyFont="1" applyAlignment="1">
      <alignment horizontal="center" vertical="center"/>
    </xf>
    <xf numFmtId="164" fontId="1660" fillId="0" borderId="0" xfId="0" applyNumberFormat="1" applyFont="1" applyAlignment="1">
      <alignment horizontal="center" vertical="center"/>
    </xf>
    <xf numFmtId="4" fontId="1661" fillId="0" borderId="0" xfId="0" applyNumberFormat="1" applyFont="1" applyAlignment="1">
      <alignment horizontal="center" vertical="center"/>
    </xf>
    <xf numFmtId="164" fontId="1662" fillId="0" borderId="0" xfId="0" applyNumberFormat="1" applyFont="1" applyAlignment="1">
      <alignment horizontal="center" vertical="center"/>
    </xf>
    <xf numFmtId="0" fontId="1663" fillId="0" borderId="0" xfId="0" applyFont="1" applyAlignment="1">
      <alignment horizontal="center" vertical="center" wrapText="1"/>
    </xf>
    <xf numFmtId="4" fontId="1670" fillId="0" borderId="0" xfId="0" applyNumberFormat="1" applyFont="1" applyAlignment="1">
      <alignment horizontal="center" vertical="center"/>
    </xf>
    <xf numFmtId="164" fontId="1671" fillId="0" borderId="0" xfId="0" applyNumberFormat="1" applyFont="1" applyAlignment="1">
      <alignment horizontal="center" vertical="center"/>
    </xf>
    <xf numFmtId="4" fontId="1672" fillId="0" borderId="0" xfId="0" applyNumberFormat="1" applyFont="1" applyAlignment="1">
      <alignment horizontal="center" vertical="center"/>
    </xf>
    <xf numFmtId="164" fontId="1673" fillId="0" borderId="0" xfId="0" applyNumberFormat="1" applyFont="1" applyAlignment="1">
      <alignment horizontal="center" vertical="center"/>
    </xf>
    <xf numFmtId="4" fontId="1674" fillId="0" borderId="0" xfId="0" applyNumberFormat="1" applyFont="1" applyAlignment="1">
      <alignment horizontal="center" vertical="center"/>
    </xf>
    <xf numFmtId="164" fontId="1675" fillId="0" borderId="0" xfId="0" applyNumberFormat="1" applyFont="1" applyAlignment="1">
      <alignment horizontal="center" vertical="center"/>
    </xf>
    <xf numFmtId="4" fontId="1676" fillId="0" borderId="0" xfId="0" applyNumberFormat="1" applyFont="1" applyAlignment="1">
      <alignment horizontal="center" vertical="center"/>
    </xf>
    <xf numFmtId="164" fontId="1677" fillId="0" borderId="0" xfId="0" applyNumberFormat="1" applyFont="1" applyAlignment="1">
      <alignment horizontal="center" vertical="center"/>
    </xf>
    <xf numFmtId="4" fontId="1678" fillId="0" borderId="0" xfId="0" applyNumberFormat="1" applyFont="1" applyAlignment="1">
      <alignment horizontal="center" vertical="center"/>
    </xf>
    <xf numFmtId="164" fontId="1679" fillId="0" borderId="0" xfId="0" applyNumberFormat="1" applyFont="1" applyAlignment="1">
      <alignment horizontal="center" vertical="center"/>
    </xf>
    <xf numFmtId="4" fontId="1680" fillId="0" borderId="0" xfId="0" applyNumberFormat="1" applyFont="1" applyAlignment="1">
      <alignment horizontal="center" vertical="center"/>
    </xf>
    <xf numFmtId="164" fontId="1681" fillId="0" borderId="0" xfId="0" applyNumberFormat="1" applyFont="1" applyAlignment="1">
      <alignment horizontal="center" vertical="center"/>
    </xf>
    <xf numFmtId="4" fontId="1682" fillId="0" borderId="0" xfId="0" applyNumberFormat="1" applyFont="1" applyAlignment="1">
      <alignment horizontal="center" vertical="center"/>
    </xf>
    <xf numFmtId="164" fontId="1683" fillId="0" borderId="0" xfId="0" applyNumberFormat="1" applyFont="1" applyAlignment="1">
      <alignment horizontal="center" vertical="center"/>
    </xf>
    <xf numFmtId="4" fontId="1684" fillId="0" borderId="0" xfId="0" applyNumberFormat="1" applyFont="1" applyAlignment="1">
      <alignment horizontal="center" vertical="center"/>
    </xf>
    <xf numFmtId="164" fontId="1685" fillId="0" borderId="0" xfId="0" applyNumberFormat="1" applyFont="1" applyAlignment="1">
      <alignment horizontal="center" vertical="center"/>
    </xf>
    <xf numFmtId="4" fontId="1686" fillId="0" borderId="0" xfId="0" applyNumberFormat="1" applyFont="1" applyAlignment="1">
      <alignment horizontal="center" vertical="center"/>
    </xf>
    <xf numFmtId="164" fontId="1687" fillId="0" borderId="0" xfId="0" applyNumberFormat="1" applyFont="1" applyAlignment="1">
      <alignment horizontal="center" vertical="center"/>
    </xf>
    <xf numFmtId="4" fontId="1688" fillId="0" borderId="0" xfId="0" applyNumberFormat="1" applyFont="1" applyAlignment="1">
      <alignment horizontal="center" vertical="center"/>
    </xf>
    <xf numFmtId="164" fontId="1689" fillId="0" borderId="0" xfId="0" applyNumberFormat="1" applyFont="1" applyAlignment="1">
      <alignment horizontal="center" vertical="center"/>
    </xf>
    <xf numFmtId="4" fontId="1690" fillId="0" borderId="0" xfId="0" applyNumberFormat="1" applyFont="1" applyAlignment="1">
      <alignment horizontal="center" vertical="center"/>
    </xf>
    <xf numFmtId="164" fontId="1691" fillId="0" borderId="0" xfId="0" applyNumberFormat="1" applyFont="1" applyAlignment="1">
      <alignment horizontal="center" vertical="center"/>
    </xf>
    <xf numFmtId="4" fontId="1692" fillId="0" borderId="0" xfId="0" applyNumberFormat="1" applyFont="1" applyAlignment="1">
      <alignment horizontal="center" vertical="center"/>
    </xf>
    <xf numFmtId="164" fontId="1693" fillId="0" borderId="0" xfId="0" applyNumberFormat="1" applyFont="1" applyAlignment="1">
      <alignment horizontal="center" vertical="center"/>
    </xf>
    <xf numFmtId="0" fontId="1694" fillId="0" borderId="0" xfId="0" applyFont="1" applyAlignment="1">
      <alignment horizontal="center" vertical="center" wrapText="1"/>
    </xf>
    <xf numFmtId="4" fontId="1701" fillId="0" borderId="0" xfId="0" applyNumberFormat="1" applyFont="1" applyAlignment="1">
      <alignment horizontal="center" vertical="center"/>
    </xf>
    <xf numFmtId="164" fontId="1702" fillId="0" borderId="0" xfId="0" applyNumberFormat="1" applyFont="1" applyAlignment="1">
      <alignment horizontal="center" vertical="center"/>
    </xf>
    <xf numFmtId="4" fontId="1703" fillId="0" borderId="0" xfId="0" applyNumberFormat="1" applyFont="1" applyAlignment="1">
      <alignment horizontal="center" vertical="center"/>
    </xf>
    <xf numFmtId="164" fontId="1704" fillId="0" borderId="0" xfId="0" applyNumberFormat="1" applyFont="1" applyAlignment="1">
      <alignment horizontal="center" vertical="center"/>
    </xf>
    <xf numFmtId="4" fontId="1705" fillId="0" borderId="0" xfId="0" applyNumberFormat="1" applyFont="1" applyAlignment="1">
      <alignment horizontal="center" vertical="center"/>
    </xf>
    <xf numFmtId="164" fontId="1706" fillId="0" borderId="0" xfId="0" applyNumberFormat="1" applyFont="1" applyAlignment="1">
      <alignment horizontal="center" vertical="center"/>
    </xf>
    <xf numFmtId="4" fontId="1707" fillId="0" borderId="0" xfId="0" applyNumberFormat="1" applyFont="1" applyAlignment="1">
      <alignment horizontal="center" vertical="center"/>
    </xf>
    <xf numFmtId="164" fontId="1708" fillId="0" borderId="0" xfId="0" applyNumberFormat="1" applyFont="1" applyAlignment="1">
      <alignment horizontal="center" vertical="center"/>
    </xf>
    <xf numFmtId="4" fontId="1709" fillId="0" borderId="0" xfId="0" applyNumberFormat="1" applyFont="1" applyAlignment="1">
      <alignment horizontal="center" vertical="center"/>
    </xf>
    <xf numFmtId="164" fontId="1710" fillId="0" borderId="0" xfId="0" applyNumberFormat="1" applyFont="1" applyAlignment="1">
      <alignment horizontal="center" vertical="center"/>
    </xf>
    <xf numFmtId="4" fontId="1711" fillId="0" borderId="0" xfId="0" applyNumberFormat="1" applyFont="1" applyAlignment="1">
      <alignment horizontal="center" vertical="center"/>
    </xf>
    <xf numFmtId="164" fontId="1712" fillId="0" borderId="0" xfId="0" applyNumberFormat="1" applyFont="1" applyAlignment="1">
      <alignment horizontal="center" vertical="center"/>
    </xf>
    <xf numFmtId="4" fontId="1713" fillId="0" borderId="0" xfId="0" applyNumberFormat="1" applyFont="1" applyAlignment="1">
      <alignment horizontal="center" vertical="center"/>
    </xf>
    <xf numFmtId="164" fontId="1714" fillId="0" borderId="0" xfId="0" applyNumberFormat="1" applyFont="1" applyAlignment="1">
      <alignment horizontal="center" vertical="center"/>
    </xf>
    <xf numFmtId="4" fontId="1715" fillId="0" borderId="0" xfId="0" applyNumberFormat="1" applyFont="1" applyAlignment="1">
      <alignment horizontal="center" vertical="center"/>
    </xf>
    <xf numFmtId="164" fontId="1716" fillId="0" borderId="0" xfId="0" applyNumberFormat="1" applyFont="1" applyAlignment="1">
      <alignment horizontal="center" vertical="center"/>
    </xf>
    <xf numFmtId="4" fontId="1717" fillId="0" borderId="0" xfId="0" applyNumberFormat="1" applyFont="1" applyAlignment="1">
      <alignment horizontal="center" vertical="center"/>
    </xf>
    <xf numFmtId="164" fontId="1718" fillId="0" borderId="0" xfId="0" applyNumberFormat="1" applyFont="1" applyAlignment="1">
      <alignment horizontal="center" vertical="center"/>
    </xf>
    <xf numFmtId="4" fontId="1719" fillId="0" borderId="0" xfId="0" applyNumberFormat="1" applyFont="1" applyAlignment="1">
      <alignment horizontal="center" vertical="center"/>
    </xf>
    <xf numFmtId="164" fontId="1720" fillId="0" borderId="0" xfId="0" applyNumberFormat="1" applyFont="1" applyAlignment="1">
      <alignment horizontal="center" vertical="center"/>
    </xf>
    <xf numFmtId="4" fontId="1721" fillId="0" borderId="0" xfId="0" applyNumberFormat="1" applyFont="1" applyAlignment="1">
      <alignment horizontal="center" vertical="center"/>
    </xf>
    <xf numFmtId="164" fontId="1722" fillId="0" borderId="0" xfId="0" applyNumberFormat="1" applyFont="1" applyAlignment="1">
      <alignment horizontal="center" vertical="center"/>
    </xf>
    <xf numFmtId="4" fontId="1723" fillId="0" borderId="0" xfId="0" applyNumberFormat="1" applyFont="1" applyAlignment="1">
      <alignment horizontal="center" vertical="center"/>
    </xf>
    <xf numFmtId="164" fontId="1724" fillId="0" borderId="0" xfId="0" applyNumberFormat="1" applyFont="1" applyAlignment="1">
      <alignment horizontal="center" vertical="center"/>
    </xf>
    <xf numFmtId="0" fontId="1725" fillId="0" borderId="0" xfId="0" applyFont="1" applyAlignment="1">
      <alignment horizontal="center" vertical="center" wrapText="1"/>
    </xf>
    <xf numFmtId="4" fontId="1732" fillId="0" borderId="0" xfId="0" applyNumberFormat="1" applyFont="1" applyAlignment="1">
      <alignment horizontal="center" vertical="center"/>
    </xf>
    <xf numFmtId="164" fontId="1733" fillId="0" borderId="0" xfId="0" applyNumberFormat="1" applyFont="1" applyAlignment="1">
      <alignment horizontal="center" vertical="center"/>
    </xf>
    <xf numFmtId="4" fontId="1734" fillId="0" borderId="0" xfId="0" applyNumberFormat="1" applyFont="1" applyAlignment="1">
      <alignment horizontal="center" vertical="center"/>
    </xf>
    <xf numFmtId="164" fontId="1735" fillId="0" borderId="0" xfId="0" applyNumberFormat="1" applyFont="1" applyAlignment="1">
      <alignment horizontal="center" vertical="center"/>
    </xf>
    <xf numFmtId="4" fontId="1736" fillId="0" borderId="0" xfId="0" applyNumberFormat="1" applyFont="1" applyAlignment="1">
      <alignment horizontal="center" vertical="center"/>
    </xf>
    <xf numFmtId="164" fontId="1737" fillId="0" borderId="0" xfId="0" applyNumberFormat="1" applyFont="1" applyAlignment="1">
      <alignment horizontal="center" vertical="center"/>
    </xf>
    <xf numFmtId="4" fontId="1738" fillId="0" borderId="0" xfId="0" applyNumberFormat="1" applyFont="1" applyAlignment="1">
      <alignment horizontal="center" vertical="center"/>
    </xf>
    <xf numFmtId="164" fontId="1739" fillId="0" borderId="0" xfId="0" applyNumberFormat="1" applyFont="1" applyAlignment="1">
      <alignment horizontal="center" vertical="center"/>
    </xf>
    <xf numFmtId="4" fontId="1740" fillId="0" borderId="0" xfId="0" applyNumberFormat="1" applyFont="1" applyAlignment="1">
      <alignment horizontal="center" vertical="center"/>
    </xf>
    <xf numFmtId="164" fontId="1741" fillId="0" borderId="0" xfId="0" applyNumberFormat="1" applyFont="1" applyAlignment="1">
      <alignment horizontal="center" vertical="center"/>
    </xf>
    <xf numFmtId="4" fontId="1742" fillId="0" borderId="0" xfId="0" applyNumberFormat="1" applyFont="1" applyAlignment="1">
      <alignment horizontal="center" vertical="center"/>
    </xf>
    <xf numFmtId="164" fontId="1743" fillId="0" borderId="0" xfId="0" applyNumberFormat="1" applyFont="1" applyAlignment="1">
      <alignment horizontal="center" vertical="center"/>
    </xf>
    <xf numFmtId="4" fontId="1744" fillId="0" borderId="0" xfId="0" applyNumberFormat="1" applyFont="1" applyAlignment="1">
      <alignment horizontal="center" vertical="center"/>
    </xf>
    <xf numFmtId="164" fontId="1745" fillId="0" borderId="0" xfId="0" applyNumberFormat="1" applyFont="1" applyAlignment="1">
      <alignment horizontal="center" vertical="center"/>
    </xf>
    <xf numFmtId="4" fontId="1746" fillId="0" borderId="0" xfId="0" applyNumberFormat="1" applyFont="1" applyAlignment="1">
      <alignment horizontal="center" vertical="center"/>
    </xf>
    <xf numFmtId="164" fontId="1747" fillId="0" borderId="0" xfId="0" applyNumberFormat="1" applyFont="1" applyAlignment="1">
      <alignment horizontal="center" vertical="center"/>
    </xf>
    <xf numFmtId="4" fontId="1748" fillId="0" borderId="0" xfId="0" applyNumberFormat="1" applyFont="1" applyAlignment="1">
      <alignment horizontal="center" vertical="center"/>
    </xf>
    <xf numFmtId="164" fontId="1749" fillId="0" borderId="0" xfId="0" applyNumberFormat="1" applyFont="1" applyAlignment="1">
      <alignment horizontal="center" vertical="center"/>
    </xf>
    <xf numFmtId="4" fontId="1750" fillId="0" borderId="0" xfId="0" applyNumberFormat="1" applyFont="1" applyAlignment="1">
      <alignment horizontal="center" vertical="center"/>
    </xf>
    <xf numFmtId="164" fontId="1751" fillId="0" borderId="0" xfId="0" applyNumberFormat="1" applyFont="1" applyAlignment="1">
      <alignment horizontal="center" vertical="center"/>
    </xf>
    <xf numFmtId="4" fontId="1752" fillId="0" borderId="0" xfId="0" applyNumberFormat="1" applyFont="1" applyAlignment="1">
      <alignment horizontal="center" vertical="center"/>
    </xf>
    <xf numFmtId="164" fontId="1753" fillId="0" borderId="0" xfId="0" applyNumberFormat="1" applyFont="1" applyAlignment="1">
      <alignment horizontal="center" vertical="center"/>
    </xf>
    <xf numFmtId="4" fontId="1754" fillId="0" borderId="0" xfId="0" applyNumberFormat="1" applyFont="1" applyAlignment="1">
      <alignment horizontal="center" vertical="center"/>
    </xf>
    <xf numFmtId="164" fontId="1755" fillId="0" borderId="0" xfId="0" applyNumberFormat="1" applyFont="1" applyAlignment="1">
      <alignment horizontal="center" vertical="center"/>
    </xf>
    <xf numFmtId="0" fontId="1756" fillId="0" borderId="0" xfId="0" applyFont="1" applyAlignment="1">
      <alignment horizontal="center" vertical="center" wrapText="1"/>
    </xf>
    <xf numFmtId="4" fontId="1763" fillId="0" borderId="0" xfId="0" applyNumberFormat="1" applyFont="1" applyAlignment="1">
      <alignment horizontal="center" vertical="center"/>
    </xf>
    <xf numFmtId="164" fontId="1764" fillId="0" borderId="0" xfId="0" applyNumberFormat="1" applyFont="1" applyAlignment="1">
      <alignment horizontal="center" vertical="center"/>
    </xf>
    <xf numFmtId="4" fontId="1765" fillId="0" borderId="0" xfId="0" applyNumberFormat="1" applyFont="1" applyAlignment="1">
      <alignment horizontal="center" vertical="center"/>
    </xf>
    <xf numFmtId="164" fontId="1766" fillId="0" borderId="0" xfId="0" applyNumberFormat="1" applyFont="1" applyAlignment="1">
      <alignment horizontal="center" vertical="center"/>
    </xf>
    <xf numFmtId="4" fontId="1767" fillId="0" borderId="0" xfId="0" applyNumberFormat="1" applyFont="1" applyAlignment="1">
      <alignment horizontal="center" vertical="center"/>
    </xf>
    <xf numFmtId="164" fontId="1768" fillId="0" borderId="0" xfId="0" applyNumberFormat="1" applyFont="1" applyAlignment="1">
      <alignment horizontal="center" vertical="center"/>
    </xf>
    <xf numFmtId="4" fontId="1769" fillId="0" borderId="0" xfId="0" applyNumberFormat="1" applyFont="1" applyAlignment="1">
      <alignment horizontal="center" vertical="center"/>
    </xf>
    <xf numFmtId="164" fontId="1770" fillId="0" borderId="0" xfId="0" applyNumberFormat="1" applyFont="1" applyAlignment="1">
      <alignment horizontal="center" vertical="center"/>
    </xf>
    <xf numFmtId="4" fontId="1771" fillId="0" borderId="0" xfId="0" applyNumberFormat="1" applyFont="1" applyAlignment="1">
      <alignment horizontal="center" vertical="center"/>
    </xf>
    <xf numFmtId="164" fontId="1772" fillId="0" borderId="0" xfId="0" applyNumberFormat="1" applyFont="1" applyAlignment="1">
      <alignment horizontal="center" vertical="center"/>
    </xf>
    <xf numFmtId="4" fontId="1773" fillId="0" borderId="0" xfId="0" applyNumberFormat="1" applyFont="1" applyAlignment="1">
      <alignment horizontal="center" vertical="center"/>
    </xf>
    <xf numFmtId="164" fontId="1774" fillId="0" borderId="0" xfId="0" applyNumberFormat="1" applyFont="1" applyAlignment="1">
      <alignment horizontal="center" vertical="center"/>
    </xf>
    <xf numFmtId="4" fontId="1775" fillId="0" borderId="0" xfId="0" applyNumberFormat="1" applyFont="1" applyAlignment="1">
      <alignment horizontal="center" vertical="center"/>
    </xf>
    <xf numFmtId="164" fontId="1776" fillId="0" borderId="0" xfId="0" applyNumberFormat="1" applyFont="1" applyAlignment="1">
      <alignment horizontal="center" vertical="center"/>
    </xf>
    <xf numFmtId="4" fontId="1777" fillId="0" borderId="0" xfId="0" applyNumberFormat="1" applyFont="1" applyAlignment="1">
      <alignment horizontal="center" vertical="center"/>
    </xf>
    <xf numFmtId="164" fontId="1778" fillId="0" borderId="0" xfId="0" applyNumberFormat="1" applyFont="1" applyAlignment="1">
      <alignment horizontal="center" vertical="center"/>
    </xf>
    <xf numFmtId="4" fontId="1779" fillId="0" borderId="0" xfId="0" applyNumberFormat="1" applyFont="1" applyAlignment="1">
      <alignment horizontal="center" vertical="center"/>
    </xf>
    <xf numFmtId="164" fontId="1780" fillId="0" borderId="0" xfId="0" applyNumberFormat="1" applyFont="1" applyAlignment="1">
      <alignment horizontal="center" vertical="center"/>
    </xf>
    <xf numFmtId="4" fontId="1781" fillId="0" borderId="0" xfId="0" applyNumberFormat="1" applyFont="1" applyAlignment="1">
      <alignment horizontal="center" vertical="center"/>
    </xf>
    <xf numFmtId="164" fontId="1782" fillId="0" borderId="0" xfId="0" applyNumberFormat="1" applyFont="1" applyAlignment="1">
      <alignment horizontal="center" vertical="center"/>
    </xf>
    <xf numFmtId="4" fontId="1783" fillId="0" borderId="0" xfId="0" applyNumberFormat="1" applyFont="1" applyAlignment="1">
      <alignment horizontal="center" vertical="center"/>
    </xf>
    <xf numFmtId="164" fontId="1784" fillId="0" borderId="0" xfId="0" applyNumberFormat="1" applyFont="1" applyAlignment="1">
      <alignment horizontal="center" vertical="center"/>
    </xf>
    <xf numFmtId="4" fontId="1785" fillId="0" borderId="0" xfId="0" applyNumberFormat="1" applyFont="1" applyAlignment="1">
      <alignment horizontal="center" vertical="center"/>
    </xf>
    <xf numFmtId="164" fontId="1786" fillId="0" borderId="0" xfId="0" applyNumberFormat="1" applyFont="1" applyAlignment="1">
      <alignment horizontal="center" vertical="center"/>
    </xf>
    <xf numFmtId="0" fontId="1787" fillId="0" borderId="0" xfId="0" applyFont="1" applyAlignment="1">
      <alignment horizontal="center" vertical="center" wrapText="1"/>
    </xf>
    <xf numFmtId="4" fontId="1794" fillId="0" borderId="0" xfId="0" applyNumberFormat="1" applyFont="1" applyAlignment="1">
      <alignment horizontal="center" vertical="center"/>
    </xf>
    <xf numFmtId="164" fontId="1795" fillId="0" borderId="0" xfId="0" applyNumberFormat="1" applyFont="1" applyAlignment="1">
      <alignment horizontal="center" vertical="center"/>
    </xf>
    <xf numFmtId="4" fontId="1796" fillId="0" borderId="0" xfId="0" applyNumberFormat="1" applyFont="1" applyAlignment="1">
      <alignment horizontal="center" vertical="center"/>
    </xf>
    <xf numFmtId="164" fontId="1797" fillId="0" borderId="0" xfId="0" applyNumberFormat="1" applyFont="1" applyAlignment="1">
      <alignment horizontal="center" vertical="center"/>
    </xf>
    <xf numFmtId="4" fontId="1798" fillId="0" borderId="0" xfId="0" applyNumberFormat="1" applyFont="1" applyAlignment="1">
      <alignment horizontal="center" vertical="center"/>
    </xf>
    <xf numFmtId="164" fontId="1799" fillId="0" borderId="0" xfId="0" applyNumberFormat="1" applyFont="1" applyAlignment="1">
      <alignment horizontal="center" vertical="center"/>
    </xf>
    <xf numFmtId="4" fontId="1800" fillId="0" borderId="0" xfId="0" applyNumberFormat="1" applyFont="1" applyAlignment="1">
      <alignment horizontal="center" vertical="center"/>
    </xf>
    <xf numFmtId="164" fontId="1801" fillId="0" borderId="0" xfId="0" applyNumberFormat="1" applyFont="1" applyAlignment="1">
      <alignment horizontal="center" vertical="center"/>
    </xf>
    <xf numFmtId="4" fontId="1802" fillId="0" borderId="0" xfId="0" applyNumberFormat="1" applyFont="1" applyAlignment="1">
      <alignment horizontal="center" vertical="center"/>
    </xf>
    <xf numFmtId="164" fontId="1803" fillId="0" borderId="0" xfId="0" applyNumberFormat="1" applyFont="1" applyAlignment="1">
      <alignment horizontal="center" vertical="center"/>
    </xf>
    <xf numFmtId="4" fontId="1804" fillId="0" borderId="0" xfId="0" applyNumberFormat="1" applyFont="1" applyAlignment="1">
      <alignment horizontal="center" vertical="center"/>
    </xf>
    <xf numFmtId="164" fontId="1805" fillId="0" borderId="0" xfId="0" applyNumberFormat="1" applyFont="1" applyAlignment="1">
      <alignment horizontal="center" vertical="center"/>
    </xf>
    <xf numFmtId="4" fontId="1806" fillId="0" borderId="0" xfId="0" applyNumberFormat="1" applyFont="1" applyAlignment="1">
      <alignment horizontal="center" vertical="center"/>
    </xf>
    <xf numFmtId="164" fontId="1807" fillId="0" borderId="0" xfId="0" applyNumberFormat="1" applyFont="1" applyAlignment="1">
      <alignment horizontal="center" vertical="center"/>
    </xf>
    <xf numFmtId="4" fontId="1808" fillId="0" borderId="0" xfId="0" applyNumberFormat="1" applyFont="1" applyAlignment="1">
      <alignment horizontal="center" vertical="center"/>
    </xf>
    <xf numFmtId="164" fontId="1809" fillId="0" borderId="0" xfId="0" applyNumberFormat="1" applyFont="1" applyAlignment="1">
      <alignment horizontal="center" vertical="center"/>
    </xf>
    <xf numFmtId="4" fontId="1810" fillId="0" borderId="0" xfId="0" applyNumberFormat="1" applyFont="1" applyAlignment="1">
      <alignment horizontal="center" vertical="center"/>
    </xf>
    <xf numFmtId="164" fontId="1811" fillId="0" borderId="0" xfId="0" applyNumberFormat="1" applyFont="1" applyAlignment="1">
      <alignment horizontal="center" vertical="center"/>
    </xf>
    <xf numFmtId="4" fontId="1812" fillId="0" borderId="0" xfId="0" applyNumberFormat="1" applyFont="1" applyAlignment="1">
      <alignment horizontal="center" vertical="center"/>
    </xf>
    <xf numFmtId="164" fontId="1813" fillId="0" borderId="0" xfId="0" applyNumberFormat="1" applyFont="1" applyAlignment="1">
      <alignment horizontal="center" vertical="center"/>
    </xf>
    <xf numFmtId="4" fontId="1814" fillId="0" borderId="0" xfId="0" applyNumberFormat="1" applyFont="1" applyAlignment="1">
      <alignment horizontal="center" vertical="center"/>
    </xf>
    <xf numFmtId="164" fontId="1815" fillId="0" borderId="0" xfId="0" applyNumberFormat="1" applyFont="1" applyAlignment="1">
      <alignment horizontal="center" vertical="center"/>
    </xf>
    <xf numFmtId="4" fontId="1816" fillId="0" borderId="0" xfId="0" applyNumberFormat="1" applyFont="1" applyAlignment="1">
      <alignment horizontal="center" vertical="center"/>
    </xf>
    <xf numFmtId="164" fontId="1817" fillId="0" borderId="0" xfId="0" applyNumberFormat="1" applyFont="1" applyAlignment="1">
      <alignment horizontal="center" vertical="center"/>
    </xf>
    <xf numFmtId="0" fontId="1818" fillId="3" borderId="1" xfId="0" applyFont="1" applyFill="1" applyBorder="1" applyAlignment="1">
      <alignment horizontal="center" vertical="center" wrapText="1"/>
    </xf>
    <xf numFmtId="164" fontId="1818" fillId="3" borderId="1" xfId="0" applyNumberFormat="1" applyFont="1" applyFill="1" applyBorder="1" applyAlignment="1">
      <alignment horizontal="center" vertical="center" wrapText="1"/>
    </xf>
    <xf numFmtId="0" fontId="1819" fillId="0" borderId="0" xfId="0" applyFont="1" applyAlignment="1">
      <alignment horizontal="center" vertical="center" wrapText="1"/>
    </xf>
    <xf numFmtId="4" fontId="1826" fillId="0" borderId="0" xfId="0" applyNumberFormat="1" applyFont="1" applyAlignment="1">
      <alignment horizontal="center" vertical="center"/>
    </xf>
    <xf numFmtId="164" fontId="1827" fillId="0" borderId="0" xfId="0" applyNumberFormat="1" applyFont="1" applyAlignment="1">
      <alignment horizontal="center" vertical="center"/>
    </xf>
    <xf numFmtId="4" fontId="1828" fillId="0" borderId="0" xfId="0" applyNumberFormat="1" applyFont="1" applyAlignment="1">
      <alignment horizontal="center" vertical="center"/>
    </xf>
    <xf numFmtId="164" fontId="1829" fillId="0" borderId="0" xfId="0" applyNumberFormat="1" applyFont="1" applyAlignment="1">
      <alignment horizontal="center" vertical="center"/>
    </xf>
    <xf numFmtId="4" fontId="1830" fillId="0" borderId="0" xfId="0" applyNumberFormat="1" applyFont="1" applyAlignment="1">
      <alignment horizontal="center" vertical="center"/>
    </xf>
    <xf numFmtId="164" fontId="1831" fillId="0" borderId="0" xfId="0" applyNumberFormat="1" applyFont="1" applyAlignment="1">
      <alignment horizontal="center" vertical="center"/>
    </xf>
    <xf numFmtId="4" fontId="1832" fillId="0" borderId="0" xfId="0" applyNumberFormat="1" applyFont="1" applyAlignment="1">
      <alignment horizontal="center" vertical="center"/>
    </xf>
    <xf numFmtId="164" fontId="1833" fillId="0" borderId="0" xfId="0" applyNumberFormat="1" applyFont="1" applyAlignment="1">
      <alignment horizontal="center" vertical="center"/>
    </xf>
    <xf numFmtId="4" fontId="1834" fillId="0" borderId="0" xfId="0" applyNumberFormat="1" applyFont="1" applyAlignment="1">
      <alignment horizontal="center" vertical="center"/>
    </xf>
    <xf numFmtId="164" fontId="1835" fillId="0" borderId="0" xfId="0" applyNumberFormat="1" applyFont="1" applyAlignment="1">
      <alignment horizontal="center" vertical="center"/>
    </xf>
    <xf numFmtId="4" fontId="1836" fillId="0" borderId="0" xfId="0" applyNumberFormat="1" applyFont="1" applyAlignment="1">
      <alignment horizontal="center" vertical="center"/>
    </xf>
    <xf numFmtId="164" fontId="1837" fillId="0" borderId="0" xfId="0" applyNumberFormat="1" applyFont="1" applyAlignment="1">
      <alignment horizontal="center" vertical="center"/>
    </xf>
    <xf numFmtId="4" fontId="1838" fillId="0" borderId="0" xfId="0" applyNumberFormat="1" applyFont="1" applyAlignment="1">
      <alignment horizontal="center" vertical="center"/>
    </xf>
    <xf numFmtId="164" fontId="1839" fillId="0" borderId="0" xfId="0" applyNumberFormat="1" applyFont="1" applyAlignment="1">
      <alignment horizontal="center" vertical="center"/>
    </xf>
    <xf numFmtId="4" fontId="1840" fillId="0" borderId="0" xfId="0" applyNumberFormat="1" applyFont="1" applyAlignment="1">
      <alignment horizontal="center" vertical="center"/>
    </xf>
    <xf numFmtId="164" fontId="1841" fillId="0" borderId="0" xfId="0" applyNumberFormat="1" applyFont="1" applyAlignment="1">
      <alignment horizontal="center" vertical="center"/>
    </xf>
    <xf numFmtId="4" fontId="1842" fillId="0" borderId="0" xfId="0" applyNumberFormat="1" applyFont="1" applyAlignment="1">
      <alignment horizontal="center" vertical="center"/>
    </xf>
    <xf numFmtId="164" fontId="1843" fillId="0" borderId="0" xfId="0" applyNumberFormat="1" applyFont="1" applyAlignment="1">
      <alignment horizontal="center" vertical="center"/>
    </xf>
    <xf numFmtId="4" fontId="1844" fillId="0" borderId="0" xfId="0" applyNumberFormat="1" applyFont="1" applyAlignment="1">
      <alignment horizontal="center" vertical="center"/>
    </xf>
    <xf numFmtId="164" fontId="1845" fillId="0" borderId="0" xfId="0" applyNumberFormat="1" applyFont="1" applyAlignment="1">
      <alignment horizontal="center" vertical="center"/>
    </xf>
    <xf numFmtId="4" fontId="1846" fillId="0" borderId="0" xfId="0" applyNumberFormat="1" applyFont="1" applyAlignment="1">
      <alignment horizontal="center" vertical="center"/>
    </xf>
    <xf numFmtId="164" fontId="1847" fillId="0" borderId="0" xfId="0" applyNumberFormat="1" applyFont="1" applyAlignment="1">
      <alignment horizontal="center" vertical="center"/>
    </xf>
    <xf numFmtId="4" fontId="1848" fillId="0" borderId="0" xfId="0" applyNumberFormat="1" applyFont="1" applyAlignment="1">
      <alignment horizontal="center" vertical="center"/>
    </xf>
    <xf numFmtId="164" fontId="1849" fillId="0" borderId="0" xfId="0" applyNumberFormat="1" applyFont="1" applyAlignment="1">
      <alignment horizontal="center" vertical="center"/>
    </xf>
    <xf numFmtId="0" fontId="1850" fillId="3" borderId="1" xfId="0" applyFont="1" applyFill="1" applyBorder="1" applyAlignment="1">
      <alignment horizontal="center" vertical="center" wrapText="1"/>
    </xf>
    <xf numFmtId="164" fontId="1850" fillId="3" borderId="1" xfId="0" applyNumberFormat="1" applyFont="1" applyFill="1" applyBorder="1" applyAlignment="1">
      <alignment horizontal="center" vertical="center" wrapText="1"/>
    </xf>
    <xf numFmtId="0" fontId="1851" fillId="0" borderId="0" xfId="0" applyFont="1" applyAlignment="1">
      <alignment horizontal="center" vertical="center" wrapText="1"/>
    </xf>
    <xf numFmtId="4" fontId="1858" fillId="0" borderId="0" xfId="0" applyNumberFormat="1" applyFont="1" applyAlignment="1">
      <alignment horizontal="center" vertical="center"/>
    </xf>
    <xf numFmtId="164" fontId="1859" fillId="0" borderId="0" xfId="0" applyNumberFormat="1" applyFont="1" applyAlignment="1">
      <alignment horizontal="center" vertical="center"/>
    </xf>
    <xf numFmtId="4" fontId="1860" fillId="0" borderId="0" xfId="0" applyNumberFormat="1" applyFont="1" applyAlignment="1">
      <alignment horizontal="center" vertical="center"/>
    </xf>
    <xf numFmtId="164" fontId="1861" fillId="0" borderId="0" xfId="0" applyNumberFormat="1" applyFont="1" applyAlignment="1">
      <alignment horizontal="center" vertical="center"/>
    </xf>
    <xf numFmtId="4" fontId="1862" fillId="0" borderId="0" xfId="0" applyNumberFormat="1" applyFont="1" applyAlignment="1">
      <alignment horizontal="center" vertical="center"/>
    </xf>
    <xf numFmtId="164" fontId="1863" fillId="0" borderId="0" xfId="0" applyNumberFormat="1" applyFont="1" applyAlignment="1">
      <alignment horizontal="center" vertical="center"/>
    </xf>
    <xf numFmtId="4" fontId="1864" fillId="0" borderId="0" xfId="0" applyNumberFormat="1" applyFont="1" applyAlignment="1">
      <alignment horizontal="center" vertical="center"/>
    </xf>
    <xf numFmtId="164" fontId="1865" fillId="0" borderId="0" xfId="0" applyNumberFormat="1" applyFont="1" applyAlignment="1">
      <alignment horizontal="center" vertical="center"/>
    </xf>
    <xf numFmtId="4" fontId="1866" fillId="0" borderId="0" xfId="0" applyNumberFormat="1" applyFont="1" applyAlignment="1">
      <alignment horizontal="center" vertical="center"/>
    </xf>
    <xf numFmtId="164" fontId="1867" fillId="0" borderId="0" xfId="0" applyNumberFormat="1" applyFont="1" applyAlignment="1">
      <alignment horizontal="center" vertical="center"/>
    </xf>
    <xf numFmtId="4" fontId="1868" fillId="0" borderId="0" xfId="0" applyNumberFormat="1" applyFont="1" applyAlignment="1">
      <alignment horizontal="center" vertical="center"/>
    </xf>
    <xf numFmtId="164" fontId="1869" fillId="0" borderId="0" xfId="0" applyNumberFormat="1" applyFont="1" applyAlignment="1">
      <alignment horizontal="center" vertical="center"/>
    </xf>
    <xf numFmtId="4" fontId="1870" fillId="0" borderId="0" xfId="0" applyNumberFormat="1" applyFont="1" applyAlignment="1">
      <alignment horizontal="center" vertical="center"/>
    </xf>
    <xf numFmtId="164" fontId="1871" fillId="0" borderId="0" xfId="0" applyNumberFormat="1" applyFont="1" applyAlignment="1">
      <alignment horizontal="center" vertical="center"/>
    </xf>
    <xf numFmtId="4" fontId="1872" fillId="0" borderId="0" xfId="0" applyNumberFormat="1" applyFont="1" applyAlignment="1">
      <alignment horizontal="center" vertical="center"/>
    </xf>
    <xf numFmtId="164" fontId="1873" fillId="0" borderId="0" xfId="0" applyNumberFormat="1" applyFont="1" applyAlignment="1">
      <alignment horizontal="center" vertical="center"/>
    </xf>
    <xf numFmtId="4" fontId="1874" fillId="0" borderId="0" xfId="0" applyNumberFormat="1" applyFont="1" applyAlignment="1">
      <alignment horizontal="center" vertical="center"/>
    </xf>
    <xf numFmtId="164" fontId="1875" fillId="0" borderId="0" xfId="0" applyNumberFormat="1" applyFont="1" applyAlignment="1">
      <alignment horizontal="center" vertical="center"/>
    </xf>
    <xf numFmtId="4" fontId="1876" fillId="0" borderId="0" xfId="0" applyNumberFormat="1" applyFont="1" applyAlignment="1">
      <alignment horizontal="center" vertical="center"/>
    </xf>
    <xf numFmtId="164" fontId="1877" fillId="0" borderId="0" xfId="0" applyNumberFormat="1" applyFont="1" applyAlignment="1">
      <alignment horizontal="center" vertical="center"/>
    </xf>
    <xf numFmtId="4" fontId="1878" fillId="0" borderId="0" xfId="0" applyNumberFormat="1" applyFont="1" applyAlignment="1">
      <alignment horizontal="center" vertical="center"/>
    </xf>
    <xf numFmtId="164" fontId="1879" fillId="0" borderId="0" xfId="0" applyNumberFormat="1" applyFont="1" applyAlignment="1">
      <alignment horizontal="center" vertical="center"/>
    </xf>
    <xf numFmtId="4" fontId="1880" fillId="0" borderId="0" xfId="0" applyNumberFormat="1" applyFont="1" applyAlignment="1">
      <alignment horizontal="center" vertical="center"/>
    </xf>
    <xf numFmtId="164" fontId="1881" fillId="0" borderId="0" xfId="0" applyNumberFormat="1" applyFont="1" applyAlignment="1">
      <alignment horizontal="center" vertical="center"/>
    </xf>
    <xf numFmtId="0" fontId="1882" fillId="0" borderId="0" xfId="0" applyFont="1" applyAlignment="1">
      <alignment horizontal="center" vertical="center" wrapText="1"/>
    </xf>
    <xf numFmtId="4" fontId="1889" fillId="0" borderId="0" xfId="0" applyNumberFormat="1" applyFont="1" applyAlignment="1">
      <alignment horizontal="center" vertical="center"/>
    </xf>
    <xf numFmtId="164" fontId="1890" fillId="0" borderId="0" xfId="0" applyNumberFormat="1" applyFont="1" applyAlignment="1">
      <alignment horizontal="center" vertical="center"/>
    </xf>
    <xf numFmtId="4" fontId="1891" fillId="0" borderId="0" xfId="0" applyNumberFormat="1" applyFont="1" applyAlignment="1">
      <alignment horizontal="center" vertical="center"/>
    </xf>
    <xf numFmtId="164" fontId="1892" fillId="0" borderId="0" xfId="0" applyNumberFormat="1" applyFont="1" applyAlignment="1">
      <alignment horizontal="center" vertical="center"/>
    </xf>
    <xf numFmtId="4" fontId="1893" fillId="0" borderId="0" xfId="0" applyNumberFormat="1" applyFont="1" applyAlignment="1">
      <alignment horizontal="center" vertical="center"/>
    </xf>
    <xf numFmtId="164" fontId="1894" fillId="0" borderId="0" xfId="0" applyNumberFormat="1" applyFont="1" applyAlignment="1">
      <alignment horizontal="center" vertical="center"/>
    </xf>
    <xf numFmtId="4" fontId="1895" fillId="0" borderId="0" xfId="0" applyNumberFormat="1" applyFont="1" applyAlignment="1">
      <alignment horizontal="center" vertical="center"/>
    </xf>
    <xf numFmtId="164" fontId="1896" fillId="0" borderId="0" xfId="0" applyNumberFormat="1" applyFont="1" applyAlignment="1">
      <alignment horizontal="center" vertical="center"/>
    </xf>
    <xf numFmtId="4" fontId="1897" fillId="0" borderId="0" xfId="0" applyNumberFormat="1" applyFont="1" applyAlignment="1">
      <alignment horizontal="center" vertical="center"/>
    </xf>
    <xf numFmtId="164" fontId="1898" fillId="0" borderId="0" xfId="0" applyNumberFormat="1" applyFont="1" applyAlignment="1">
      <alignment horizontal="center" vertical="center"/>
    </xf>
    <xf numFmtId="4" fontId="1899" fillId="0" borderId="0" xfId="0" applyNumberFormat="1" applyFont="1" applyAlignment="1">
      <alignment horizontal="center" vertical="center"/>
    </xf>
    <xf numFmtId="164" fontId="1900" fillId="0" borderId="0" xfId="0" applyNumberFormat="1" applyFont="1" applyAlignment="1">
      <alignment horizontal="center" vertical="center"/>
    </xf>
    <xf numFmtId="4" fontId="1901" fillId="0" borderId="0" xfId="0" applyNumberFormat="1" applyFont="1" applyAlignment="1">
      <alignment horizontal="center" vertical="center"/>
    </xf>
    <xf numFmtId="164" fontId="1902" fillId="0" borderId="0" xfId="0" applyNumberFormat="1" applyFont="1" applyAlignment="1">
      <alignment horizontal="center" vertical="center"/>
    </xf>
    <xf numFmtId="4" fontId="1903" fillId="0" borderId="0" xfId="0" applyNumberFormat="1" applyFont="1" applyAlignment="1">
      <alignment horizontal="center" vertical="center"/>
    </xf>
    <xf numFmtId="164" fontId="1904" fillId="0" borderId="0" xfId="0" applyNumberFormat="1" applyFont="1" applyAlignment="1">
      <alignment horizontal="center" vertical="center"/>
    </xf>
    <xf numFmtId="4" fontId="1905" fillId="0" borderId="0" xfId="0" applyNumberFormat="1" applyFont="1" applyAlignment="1">
      <alignment horizontal="center" vertical="center"/>
    </xf>
    <xf numFmtId="164" fontId="1906" fillId="0" borderId="0" xfId="0" applyNumberFormat="1" applyFont="1" applyAlignment="1">
      <alignment horizontal="center" vertical="center"/>
    </xf>
    <xf numFmtId="4" fontId="1907" fillId="0" borderId="0" xfId="0" applyNumberFormat="1" applyFont="1" applyAlignment="1">
      <alignment horizontal="center" vertical="center"/>
    </xf>
    <xf numFmtId="164" fontId="1908" fillId="0" borderId="0" xfId="0" applyNumberFormat="1" applyFont="1" applyAlignment="1">
      <alignment horizontal="center" vertical="center"/>
    </xf>
    <xf numFmtId="4" fontId="1909" fillId="0" borderId="0" xfId="0" applyNumberFormat="1" applyFont="1" applyAlignment="1">
      <alignment horizontal="center" vertical="center"/>
    </xf>
    <xf numFmtId="164" fontId="1910" fillId="0" borderId="0" xfId="0" applyNumberFormat="1" applyFont="1" applyAlignment="1">
      <alignment horizontal="center" vertical="center"/>
    </xf>
    <xf numFmtId="4" fontId="1911" fillId="0" borderId="0" xfId="0" applyNumberFormat="1" applyFont="1" applyAlignment="1">
      <alignment horizontal="center" vertical="center"/>
    </xf>
    <xf numFmtId="164" fontId="1912" fillId="0" borderId="0" xfId="0" applyNumberFormat="1" applyFont="1" applyAlignment="1">
      <alignment horizontal="center" vertical="center"/>
    </xf>
    <xf numFmtId="0" fontId="1913" fillId="0" borderId="0" xfId="0" applyFont="1" applyAlignment="1">
      <alignment horizontal="center" vertical="center" wrapText="1"/>
    </xf>
    <xf numFmtId="4" fontId="1920" fillId="0" borderId="0" xfId="0" applyNumberFormat="1" applyFont="1" applyAlignment="1">
      <alignment horizontal="center" vertical="center"/>
    </xf>
    <xf numFmtId="164" fontId="1921" fillId="0" borderId="0" xfId="0" applyNumberFormat="1" applyFont="1" applyAlignment="1">
      <alignment horizontal="center" vertical="center"/>
    </xf>
    <xf numFmtId="4" fontId="1922" fillId="0" borderId="0" xfId="0" applyNumberFormat="1" applyFont="1" applyAlignment="1">
      <alignment horizontal="center" vertical="center"/>
    </xf>
    <xf numFmtId="164" fontId="1923" fillId="0" borderId="0" xfId="0" applyNumberFormat="1" applyFont="1" applyAlignment="1">
      <alignment horizontal="center" vertical="center"/>
    </xf>
    <xf numFmtId="4" fontId="1924" fillId="0" borderId="0" xfId="0" applyNumberFormat="1" applyFont="1" applyAlignment="1">
      <alignment horizontal="center" vertical="center"/>
    </xf>
    <xf numFmtId="164" fontId="1925" fillId="0" borderId="0" xfId="0" applyNumberFormat="1" applyFont="1" applyAlignment="1">
      <alignment horizontal="center" vertical="center"/>
    </xf>
    <xf numFmtId="4" fontId="1926" fillId="0" borderId="0" xfId="0" applyNumberFormat="1" applyFont="1" applyAlignment="1">
      <alignment horizontal="center" vertical="center"/>
    </xf>
    <xf numFmtId="164" fontId="1927" fillId="0" borderId="0" xfId="0" applyNumberFormat="1" applyFont="1" applyAlignment="1">
      <alignment horizontal="center" vertical="center"/>
    </xf>
    <xf numFmtId="4" fontId="1928" fillId="0" borderId="0" xfId="0" applyNumberFormat="1" applyFont="1" applyAlignment="1">
      <alignment horizontal="center" vertical="center"/>
    </xf>
    <xf numFmtId="164" fontId="1929" fillId="0" borderId="0" xfId="0" applyNumberFormat="1" applyFont="1" applyAlignment="1">
      <alignment horizontal="center" vertical="center"/>
    </xf>
    <xf numFmtId="4" fontId="1930" fillId="0" borderId="0" xfId="0" applyNumberFormat="1" applyFont="1" applyAlignment="1">
      <alignment horizontal="center" vertical="center"/>
    </xf>
    <xf numFmtId="164" fontId="1931" fillId="0" borderId="0" xfId="0" applyNumberFormat="1" applyFont="1" applyAlignment="1">
      <alignment horizontal="center" vertical="center"/>
    </xf>
    <xf numFmtId="4" fontId="1932" fillId="0" borderId="0" xfId="0" applyNumberFormat="1" applyFont="1" applyAlignment="1">
      <alignment horizontal="center" vertical="center"/>
    </xf>
    <xf numFmtId="164" fontId="1933" fillId="0" borderId="0" xfId="0" applyNumberFormat="1" applyFont="1" applyAlignment="1">
      <alignment horizontal="center" vertical="center"/>
    </xf>
    <xf numFmtId="4" fontId="1934" fillId="0" borderId="0" xfId="0" applyNumberFormat="1" applyFont="1" applyAlignment="1">
      <alignment horizontal="center" vertical="center"/>
    </xf>
    <xf numFmtId="164" fontId="1935" fillId="0" borderId="0" xfId="0" applyNumberFormat="1" applyFont="1" applyAlignment="1">
      <alignment horizontal="center" vertical="center"/>
    </xf>
    <xf numFmtId="4" fontId="1936" fillId="0" borderId="0" xfId="0" applyNumberFormat="1" applyFont="1" applyAlignment="1">
      <alignment horizontal="center" vertical="center"/>
    </xf>
    <xf numFmtId="164" fontId="1937" fillId="0" borderId="0" xfId="0" applyNumberFormat="1" applyFont="1" applyAlignment="1">
      <alignment horizontal="center" vertical="center"/>
    </xf>
    <xf numFmtId="4" fontId="1938" fillId="0" borderId="0" xfId="0" applyNumberFormat="1" applyFont="1" applyAlignment="1">
      <alignment horizontal="center" vertical="center"/>
    </xf>
    <xf numFmtId="164" fontId="1939" fillId="0" borderId="0" xfId="0" applyNumberFormat="1" applyFont="1" applyAlignment="1">
      <alignment horizontal="center" vertical="center"/>
    </xf>
    <xf numFmtId="4" fontId="1940" fillId="0" borderId="0" xfId="0" applyNumberFormat="1" applyFont="1" applyAlignment="1">
      <alignment horizontal="center" vertical="center"/>
    </xf>
    <xf numFmtId="164" fontId="1941" fillId="0" borderId="0" xfId="0" applyNumberFormat="1" applyFont="1" applyAlignment="1">
      <alignment horizontal="center" vertical="center"/>
    </xf>
    <xf numFmtId="4" fontId="1942" fillId="0" borderId="0" xfId="0" applyNumberFormat="1" applyFont="1" applyAlignment="1">
      <alignment horizontal="center" vertical="center"/>
    </xf>
    <xf numFmtId="164" fontId="1943" fillId="0" borderId="0" xfId="0" applyNumberFormat="1" applyFont="1" applyAlignment="1">
      <alignment horizontal="center" vertical="center"/>
    </xf>
    <xf numFmtId="0" fontId="1944" fillId="0" borderId="0" xfId="0" applyFont="1" applyAlignment="1">
      <alignment horizontal="center" vertical="center" wrapText="1"/>
    </xf>
    <xf numFmtId="4" fontId="1951" fillId="0" borderId="0" xfId="0" applyNumberFormat="1" applyFont="1" applyAlignment="1">
      <alignment horizontal="center" vertical="center"/>
    </xf>
    <xf numFmtId="164" fontId="1952" fillId="0" borderId="0" xfId="0" applyNumberFormat="1" applyFont="1" applyAlignment="1">
      <alignment horizontal="center" vertical="center"/>
    </xf>
    <xf numFmtId="4" fontId="1953" fillId="0" borderId="0" xfId="0" applyNumberFormat="1" applyFont="1" applyAlignment="1">
      <alignment horizontal="center" vertical="center"/>
    </xf>
    <xf numFmtId="164" fontId="1954" fillId="0" borderId="0" xfId="0" applyNumberFormat="1" applyFont="1" applyAlignment="1">
      <alignment horizontal="center" vertical="center"/>
    </xf>
    <xf numFmtId="4" fontId="1955" fillId="0" borderId="0" xfId="0" applyNumberFormat="1" applyFont="1" applyAlignment="1">
      <alignment horizontal="center" vertical="center"/>
    </xf>
    <xf numFmtId="164" fontId="1956" fillId="0" borderId="0" xfId="0" applyNumberFormat="1" applyFont="1" applyAlignment="1">
      <alignment horizontal="center" vertical="center"/>
    </xf>
    <xf numFmtId="4" fontId="1957" fillId="0" borderId="0" xfId="0" applyNumberFormat="1" applyFont="1" applyAlignment="1">
      <alignment horizontal="center" vertical="center"/>
    </xf>
    <xf numFmtId="164" fontId="1958" fillId="0" borderId="0" xfId="0" applyNumberFormat="1" applyFont="1" applyAlignment="1">
      <alignment horizontal="center" vertical="center"/>
    </xf>
    <xf numFmtId="4" fontId="1959" fillId="0" borderId="0" xfId="0" applyNumberFormat="1" applyFont="1" applyAlignment="1">
      <alignment horizontal="center" vertical="center"/>
    </xf>
    <xf numFmtId="164" fontId="1960" fillId="0" borderId="0" xfId="0" applyNumberFormat="1" applyFont="1" applyAlignment="1">
      <alignment horizontal="center" vertical="center"/>
    </xf>
    <xf numFmtId="4" fontId="1961" fillId="0" borderId="0" xfId="0" applyNumberFormat="1" applyFont="1" applyAlignment="1">
      <alignment horizontal="center" vertical="center"/>
    </xf>
    <xf numFmtId="164" fontId="1962" fillId="0" borderId="0" xfId="0" applyNumberFormat="1" applyFont="1" applyAlignment="1">
      <alignment horizontal="center" vertical="center"/>
    </xf>
    <xf numFmtId="4" fontId="1963" fillId="0" borderId="0" xfId="0" applyNumberFormat="1" applyFont="1" applyAlignment="1">
      <alignment horizontal="center" vertical="center"/>
    </xf>
    <xf numFmtId="164" fontId="1964" fillId="0" borderId="0" xfId="0" applyNumberFormat="1" applyFont="1" applyAlignment="1">
      <alignment horizontal="center" vertical="center"/>
    </xf>
    <xf numFmtId="4" fontId="1965" fillId="0" borderId="0" xfId="0" applyNumberFormat="1" applyFont="1" applyAlignment="1">
      <alignment horizontal="center" vertical="center"/>
    </xf>
    <xf numFmtId="164" fontId="1966" fillId="0" borderId="0" xfId="0" applyNumberFormat="1" applyFont="1" applyAlignment="1">
      <alignment horizontal="center" vertical="center"/>
    </xf>
    <xf numFmtId="4" fontId="1967" fillId="0" borderId="0" xfId="0" applyNumberFormat="1" applyFont="1" applyAlignment="1">
      <alignment horizontal="center" vertical="center"/>
    </xf>
    <xf numFmtId="164" fontId="1968" fillId="0" borderId="0" xfId="0" applyNumberFormat="1" applyFont="1" applyAlignment="1">
      <alignment horizontal="center" vertical="center"/>
    </xf>
    <xf numFmtId="4" fontId="1969" fillId="0" borderId="0" xfId="0" applyNumberFormat="1" applyFont="1" applyAlignment="1">
      <alignment horizontal="center" vertical="center"/>
    </xf>
    <xf numFmtId="164" fontId="1970" fillId="0" borderId="0" xfId="0" applyNumberFormat="1" applyFont="1" applyAlignment="1">
      <alignment horizontal="center" vertical="center"/>
    </xf>
    <xf numFmtId="4" fontId="1971" fillId="0" borderId="0" xfId="0" applyNumberFormat="1" applyFont="1" applyAlignment="1">
      <alignment horizontal="center" vertical="center"/>
    </xf>
    <xf numFmtId="164" fontId="1972" fillId="0" borderId="0" xfId="0" applyNumberFormat="1" applyFont="1" applyAlignment="1">
      <alignment horizontal="center" vertical="center"/>
    </xf>
    <xf numFmtId="4" fontId="1973" fillId="0" borderId="0" xfId="0" applyNumberFormat="1" applyFont="1" applyAlignment="1">
      <alignment horizontal="center" vertical="center"/>
    </xf>
    <xf numFmtId="164" fontId="1974" fillId="0" borderId="0" xfId="0" applyNumberFormat="1" applyFont="1" applyAlignment="1">
      <alignment horizontal="center" vertical="center"/>
    </xf>
    <xf numFmtId="0" fontId="1975" fillId="0" borderId="0" xfId="0" applyFont="1" applyAlignment="1">
      <alignment horizontal="center" vertical="center" wrapText="1"/>
    </xf>
    <xf numFmtId="4" fontId="1982" fillId="0" borderId="0" xfId="0" applyNumberFormat="1" applyFont="1" applyAlignment="1">
      <alignment horizontal="center" vertical="center"/>
    </xf>
    <xf numFmtId="164" fontId="1983" fillId="0" borderId="0" xfId="0" applyNumberFormat="1" applyFont="1" applyAlignment="1">
      <alignment horizontal="center" vertical="center"/>
    </xf>
    <xf numFmtId="4" fontId="1984" fillId="0" borderId="0" xfId="0" applyNumberFormat="1" applyFont="1" applyAlignment="1">
      <alignment horizontal="center" vertical="center"/>
    </xf>
    <xf numFmtId="164" fontId="1985" fillId="0" borderId="0" xfId="0" applyNumberFormat="1" applyFont="1" applyAlignment="1">
      <alignment horizontal="center" vertical="center"/>
    </xf>
    <xf numFmtId="4" fontId="1986" fillId="0" borderId="0" xfId="0" applyNumberFormat="1" applyFont="1" applyAlignment="1">
      <alignment horizontal="center" vertical="center"/>
    </xf>
    <xf numFmtId="164" fontId="1987" fillId="0" borderId="0" xfId="0" applyNumberFormat="1" applyFont="1" applyAlignment="1">
      <alignment horizontal="center" vertical="center"/>
    </xf>
    <xf numFmtId="4" fontId="1988" fillId="0" borderId="0" xfId="0" applyNumberFormat="1" applyFont="1" applyAlignment="1">
      <alignment horizontal="center" vertical="center"/>
    </xf>
    <xf numFmtId="164" fontId="1989" fillId="0" borderId="0" xfId="0" applyNumberFormat="1" applyFont="1" applyAlignment="1">
      <alignment horizontal="center" vertical="center"/>
    </xf>
    <xf numFmtId="4" fontId="1990" fillId="0" borderId="0" xfId="0" applyNumberFormat="1" applyFont="1" applyAlignment="1">
      <alignment horizontal="center" vertical="center"/>
    </xf>
    <xf numFmtId="164" fontId="1991" fillId="0" borderId="0" xfId="0" applyNumberFormat="1" applyFont="1" applyAlignment="1">
      <alignment horizontal="center" vertical="center"/>
    </xf>
    <xf numFmtId="4" fontId="1992" fillId="0" borderId="0" xfId="0" applyNumberFormat="1" applyFont="1" applyAlignment="1">
      <alignment horizontal="center" vertical="center"/>
    </xf>
    <xf numFmtId="164" fontId="1993" fillId="0" borderId="0" xfId="0" applyNumberFormat="1" applyFont="1" applyAlignment="1">
      <alignment horizontal="center" vertical="center"/>
    </xf>
    <xf numFmtId="4" fontId="1994" fillId="0" borderId="0" xfId="0" applyNumberFormat="1" applyFont="1" applyAlignment="1">
      <alignment horizontal="center" vertical="center"/>
    </xf>
    <xf numFmtId="164" fontId="1995" fillId="0" borderId="0" xfId="0" applyNumberFormat="1" applyFont="1" applyAlignment="1">
      <alignment horizontal="center" vertical="center"/>
    </xf>
    <xf numFmtId="4" fontId="1996" fillId="0" borderId="0" xfId="0" applyNumberFormat="1" applyFont="1" applyAlignment="1">
      <alignment horizontal="center" vertical="center"/>
    </xf>
    <xf numFmtId="164" fontId="1997" fillId="0" borderId="0" xfId="0" applyNumberFormat="1" applyFont="1" applyAlignment="1">
      <alignment horizontal="center" vertical="center"/>
    </xf>
    <xf numFmtId="4" fontId="1998" fillId="0" borderId="0" xfId="0" applyNumberFormat="1" applyFont="1" applyAlignment="1">
      <alignment horizontal="center" vertical="center"/>
    </xf>
    <xf numFmtId="164" fontId="1999" fillId="0" borderId="0" xfId="0" applyNumberFormat="1" applyFont="1" applyAlignment="1">
      <alignment horizontal="center" vertical="center"/>
    </xf>
    <xf numFmtId="4" fontId="2000" fillId="0" borderId="0" xfId="0" applyNumberFormat="1" applyFont="1" applyAlignment="1">
      <alignment horizontal="center" vertical="center"/>
    </xf>
    <xf numFmtId="164" fontId="2001" fillId="0" borderId="0" xfId="0" applyNumberFormat="1" applyFont="1" applyAlignment="1">
      <alignment horizontal="center" vertical="center"/>
    </xf>
    <xf numFmtId="4" fontId="2002" fillId="0" borderId="0" xfId="0" applyNumberFormat="1" applyFont="1" applyAlignment="1">
      <alignment horizontal="center" vertical="center"/>
    </xf>
    <xf numFmtId="164" fontId="2003" fillId="0" borderId="0" xfId="0" applyNumberFormat="1" applyFont="1" applyAlignment="1">
      <alignment horizontal="center" vertical="center"/>
    </xf>
    <xf numFmtId="4" fontId="2004" fillId="0" borderId="0" xfId="0" applyNumberFormat="1" applyFont="1" applyAlignment="1">
      <alignment horizontal="center" vertical="center"/>
    </xf>
    <xf numFmtId="164" fontId="2005" fillId="0" borderId="0" xfId="0" applyNumberFormat="1" applyFont="1" applyAlignment="1">
      <alignment horizontal="center" vertical="center"/>
    </xf>
    <xf numFmtId="0" fontId="2006" fillId="0" borderId="0" xfId="0" applyFont="1" applyAlignment="1">
      <alignment horizontal="center" vertical="center" wrapText="1"/>
    </xf>
    <xf numFmtId="4" fontId="2013" fillId="0" borderId="0" xfId="0" applyNumberFormat="1" applyFont="1" applyAlignment="1">
      <alignment horizontal="center" vertical="center"/>
    </xf>
    <xf numFmtId="164" fontId="2014" fillId="0" borderId="0" xfId="0" applyNumberFormat="1" applyFont="1" applyAlignment="1">
      <alignment horizontal="center" vertical="center"/>
    </xf>
    <xf numFmtId="4" fontId="2015" fillId="0" borderId="0" xfId="0" applyNumberFormat="1" applyFont="1" applyAlignment="1">
      <alignment horizontal="center" vertical="center"/>
    </xf>
    <xf numFmtId="164" fontId="2016" fillId="0" borderId="0" xfId="0" applyNumberFormat="1" applyFont="1" applyAlignment="1">
      <alignment horizontal="center" vertical="center"/>
    </xf>
    <xf numFmtId="4" fontId="2017" fillId="0" borderId="0" xfId="0" applyNumberFormat="1" applyFont="1" applyAlignment="1">
      <alignment horizontal="center" vertical="center"/>
    </xf>
    <xf numFmtId="164" fontId="2018" fillId="0" borderId="0" xfId="0" applyNumberFormat="1" applyFont="1" applyAlignment="1">
      <alignment horizontal="center" vertical="center"/>
    </xf>
    <xf numFmtId="4" fontId="2019" fillId="0" borderId="0" xfId="0" applyNumberFormat="1" applyFont="1" applyAlignment="1">
      <alignment horizontal="center" vertical="center"/>
    </xf>
    <xf numFmtId="164" fontId="2020" fillId="0" borderId="0" xfId="0" applyNumberFormat="1" applyFont="1" applyAlignment="1">
      <alignment horizontal="center" vertical="center"/>
    </xf>
    <xf numFmtId="4" fontId="2021" fillId="0" borderId="0" xfId="0" applyNumberFormat="1" applyFont="1" applyAlignment="1">
      <alignment horizontal="center" vertical="center"/>
    </xf>
    <xf numFmtId="164" fontId="2022" fillId="0" borderId="0" xfId="0" applyNumberFormat="1" applyFont="1" applyAlignment="1">
      <alignment horizontal="center" vertical="center"/>
    </xf>
    <xf numFmtId="4" fontId="2023" fillId="0" borderId="0" xfId="0" applyNumberFormat="1" applyFont="1" applyAlignment="1">
      <alignment horizontal="center" vertical="center"/>
    </xf>
    <xf numFmtId="164" fontId="2024" fillId="0" borderId="0" xfId="0" applyNumberFormat="1" applyFont="1" applyAlignment="1">
      <alignment horizontal="center" vertical="center"/>
    </xf>
    <xf numFmtId="4" fontId="2025" fillId="0" borderId="0" xfId="0" applyNumberFormat="1" applyFont="1" applyAlignment="1">
      <alignment horizontal="center" vertical="center"/>
    </xf>
    <xf numFmtId="164" fontId="2026" fillId="0" borderId="0" xfId="0" applyNumberFormat="1" applyFont="1" applyAlignment="1">
      <alignment horizontal="center" vertical="center"/>
    </xf>
    <xf numFmtId="4" fontId="2027" fillId="0" borderId="0" xfId="0" applyNumberFormat="1" applyFont="1" applyAlignment="1">
      <alignment horizontal="center" vertical="center"/>
    </xf>
    <xf numFmtId="164" fontId="2028" fillId="0" borderId="0" xfId="0" applyNumberFormat="1" applyFont="1" applyAlignment="1">
      <alignment horizontal="center" vertical="center"/>
    </xf>
    <xf numFmtId="4" fontId="2029" fillId="0" borderId="0" xfId="0" applyNumberFormat="1" applyFont="1" applyAlignment="1">
      <alignment horizontal="center" vertical="center"/>
    </xf>
    <xf numFmtId="164" fontId="2030" fillId="0" borderId="0" xfId="0" applyNumberFormat="1" applyFont="1" applyAlignment="1">
      <alignment horizontal="center" vertical="center"/>
    </xf>
    <xf numFmtId="4" fontId="2031" fillId="0" borderId="0" xfId="0" applyNumberFormat="1" applyFont="1" applyAlignment="1">
      <alignment horizontal="center" vertical="center"/>
    </xf>
    <xf numFmtId="164" fontId="2032" fillId="0" borderId="0" xfId="0" applyNumberFormat="1" applyFont="1" applyAlignment="1">
      <alignment horizontal="center" vertical="center"/>
    </xf>
    <xf numFmtId="4" fontId="2033" fillId="0" borderId="0" xfId="0" applyNumberFormat="1" applyFont="1" applyAlignment="1">
      <alignment horizontal="center" vertical="center"/>
    </xf>
    <xf numFmtId="164" fontId="2034" fillId="0" borderId="0" xfId="0" applyNumberFormat="1" applyFont="1" applyAlignment="1">
      <alignment horizontal="center" vertical="center"/>
    </xf>
    <xf numFmtId="4" fontId="2035" fillId="0" borderId="0" xfId="0" applyNumberFormat="1" applyFont="1" applyAlignment="1">
      <alignment horizontal="center" vertical="center"/>
    </xf>
    <xf numFmtId="164" fontId="2036" fillId="0" borderId="0" xfId="0" applyNumberFormat="1" applyFont="1" applyAlignment="1">
      <alignment horizontal="center" vertical="center"/>
    </xf>
    <xf numFmtId="0" fontId="2037" fillId="0" borderId="0" xfId="0" applyFont="1" applyAlignment="1">
      <alignment horizontal="center" vertical="center" wrapText="1"/>
    </xf>
    <xf numFmtId="4" fontId="2044" fillId="0" borderId="0" xfId="0" applyNumberFormat="1" applyFont="1" applyAlignment="1">
      <alignment horizontal="center" vertical="center"/>
    </xf>
    <xf numFmtId="164" fontId="2045" fillId="0" borderId="0" xfId="0" applyNumberFormat="1" applyFont="1" applyAlignment="1">
      <alignment horizontal="center" vertical="center"/>
    </xf>
    <xf numFmtId="4" fontId="2046" fillId="0" borderId="0" xfId="0" applyNumberFormat="1" applyFont="1" applyAlignment="1">
      <alignment horizontal="center" vertical="center"/>
    </xf>
    <xf numFmtId="164" fontId="2047" fillId="0" borderId="0" xfId="0" applyNumberFormat="1" applyFont="1" applyAlignment="1">
      <alignment horizontal="center" vertical="center"/>
    </xf>
    <xf numFmtId="4" fontId="2048" fillId="0" borderId="0" xfId="0" applyNumberFormat="1" applyFont="1" applyAlignment="1">
      <alignment horizontal="center" vertical="center"/>
    </xf>
    <xf numFmtId="164" fontId="2049" fillId="0" borderId="0" xfId="0" applyNumberFormat="1" applyFont="1" applyAlignment="1">
      <alignment horizontal="center" vertical="center"/>
    </xf>
    <xf numFmtId="4" fontId="2050" fillId="0" borderId="0" xfId="0" applyNumberFormat="1" applyFont="1" applyAlignment="1">
      <alignment horizontal="center" vertical="center"/>
    </xf>
    <xf numFmtId="164" fontId="2051" fillId="0" borderId="0" xfId="0" applyNumberFormat="1" applyFont="1" applyAlignment="1">
      <alignment horizontal="center" vertical="center"/>
    </xf>
    <xf numFmtId="4" fontId="2052" fillId="0" borderId="0" xfId="0" applyNumberFormat="1" applyFont="1" applyAlignment="1">
      <alignment horizontal="center" vertical="center"/>
    </xf>
    <xf numFmtId="164" fontId="2053" fillId="0" borderId="0" xfId="0" applyNumberFormat="1" applyFont="1" applyAlignment="1">
      <alignment horizontal="center" vertical="center"/>
    </xf>
    <xf numFmtId="4" fontId="2054" fillId="0" borderId="0" xfId="0" applyNumberFormat="1" applyFont="1" applyAlignment="1">
      <alignment horizontal="center" vertical="center"/>
    </xf>
    <xf numFmtId="164" fontId="2055" fillId="0" borderId="0" xfId="0" applyNumberFormat="1" applyFont="1" applyAlignment="1">
      <alignment horizontal="center" vertical="center"/>
    </xf>
    <xf numFmtId="4" fontId="2056" fillId="0" borderId="0" xfId="0" applyNumberFormat="1" applyFont="1" applyAlignment="1">
      <alignment horizontal="center" vertical="center"/>
    </xf>
    <xf numFmtId="164" fontId="2057" fillId="0" borderId="0" xfId="0" applyNumberFormat="1" applyFont="1" applyAlignment="1">
      <alignment horizontal="center" vertical="center"/>
    </xf>
    <xf numFmtId="4" fontId="2058" fillId="0" borderId="0" xfId="0" applyNumberFormat="1" applyFont="1" applyAlignment="1">
      <alignment horizontal="center" vertical="center"/>
    </xf>
    <xf numFmtId="164" fontId="2059" fillId="0" borderId="0" xfId="0" applyNumberFormat="1" applyFont="1" applyAlignment="1">
      <alignment horizontal="center" vertical="center"/>
    </xf>
    <xf numFmtId="4" fontId="2060" fillId="0" borderId="0" xfId="0" applyNumberFormat="1" applyFont="1" applyAlignment="1">
      <alignment horizontal="center" vertical="center"/>
    </xf>
    <xf numFmtId="164" fontId="2061" fillId="0" borderId="0" xfId="0" applyNumberFormat="1" applyFont="1" applyAlignment="1">
      <alignment horizontal="center" vertical="center"/>
    </xf>
    <xf numFmtId="4" fontId="2062" fillId="0" borderId="0" xfId="0" applyNumberFormat="1" applyFont="1" applyAlignment="1">
      <alignment horizontal="center" vertical="center"/>
    </xf>
    <xf numFmtId="164" fontId="2063" fillId="0" borderId="0" xfId="0" applyNumberFormat="1" applyFont="1" applyAlignment="1">
      <alignment horizontal="center" vertical="center"/>
    </xf>
    <xf numFmtId="4" fontId="2064" fillId="0" borderId="0" xfId="0" applyNumberFormat="1" applyFont="1" applyAlignment="1">
      <alignment horizontal="center" vertical="center"/>
    </xf>
    <xf numFmtId="164" fontId="2065" fillId="0" borderId="0" xfId="0" applyNumberFormat="1" applyFont="1" applyAlignment="1">
      <alignment horizontal="center" vertical="center"/>
    </xf>
    <xf numFmtId="4" fontId="2066" fillId="0" borderId="0" xfId="0" applyNumberFormat="1" applyFont="1" applyAlignment="1">
      <alignment horizontal="center" vertical="center"/>
    </xf>
    <xf numFmtId="164" fontId="2067" fillId="0" borderId="0" xfId="0" applyNumberFormat="1" applyFont="1" applyAlignment="1">
      <alignment horizontal="center" vertical="center"/>
    </xf>
    <xf numFmtId="0" fontId="2068" fillId="0" borderId="0" xfId="0" applyFont="1" applyAlignment="1">
      <alignment horizontal="center" vertical="center" wrapText="1"/>
    </xf>
    <xf numFmtId="4" fontId="2075" fillId="0" borderId="0" xfId="0" applyNumberFormat="1" applyFont="1" applyAlignment="1">
      <alignment horizontal="center" vertical="center"/>
    </xf>
    <xf numFmtId="164" fontId="2076" fillId="0" borderId="0" xfId="0" applyNumberFormat="1" applyFont="1" applyAlignment="1">
      <alignment horizontal="center" vertical="center"/>
    </xf>
    <xf numFmtId="4" fontId="2077" fillId="0" borderId="0" xfId="0" applyNumberFormat="1" applyFont="1" applyAlignment="1">
      <alignment horizontal="center" vertical="center"/>
    </xf>
    <xf numFmtId="164" fontId="2078" fillId="0" borderId="0" xfId="0" applyNumberFormat="1" applyFont="1" applyAlignment="1">
      <alignment horizontal="center" vertical="center"/>
    </xf>
    <xf numFmtId="4" fontId="2079" fillId="0" borderId="0" xfId="0" applyNumberFormat="1" applyFont="1" applyAlignment="1">
      <alignment horizontal="center" vertical="center"/>
    </xf>
    <xf numFmtId="164" fontId="2080" fillId="0" borderId="0" xfId="0" applyNumberFormat="1" applyFont="1" applyAlignment="1">
      <alignment horizontal="center" vertical="center"/>
    </xf>
    <xf numFmtId="4" fontId="2081" fillId="0" borderId="0" xfId="0" applyNumberFormat="1" applyFont="1" applyAlignment="1">
      <alignment horizontal="center" vertical="center"/>
    </xf>
    <xf numFmtId="164" fontId="2082" fillId="0" borderId="0" xfId="0" applyNumberFormat="1" applyFont="1" applyAlignment="1">
      <alignment horizontal="center" vertical="center"/>
    </xf>
    <xf numFmtId="4" fontId="2083" fillId="0" borderId="0" xfId="0" applyNumberFormat="1" applyFont="1" applyAlignment="1">
      <alignment horizontal="center" vertical="center"/>
    </xf>
    <xf numFmtId="164" fontId="2084" fillId="0" borderId="0" xfId="0" applyNumberFormat="1" applyFont="1" applyAlignment="1">
      <alignment horizontal="center" vertical="center"/>
    </xf>
    <xf numFmtId="4" fontId="2085" fillId="0" borderId="0" xfId="0" applyNumberFormat="1" applyFont="1" applyAlignment="1">
      <alignment horizontal="center" vertical="center"/>
    </xf>
    <xf numFmtId="164" fontId="2086" fillId="0" borderId="0" xfId="0" applyNumberFormat="1" applyFont="1" applyAlignment="1">
      <alignment horizontal="center" vertical="center"/>
    </xf>
    <xf numFmtId="4" fontId="2087" fillId="0" borderId="0" xfId="0" applyNumberFormat="1" applyFont="1" applyAlignment="1">
      <alignment horizontal="center" vertical="center"/>
    </xf>
    <xf numFmtId="164" fontId="2088" fillId="0" borderId="0" xfId="0" applyNumberFormat="1" applyFont="1" applyAlignment="1">
      <alignment horizontal="center" vertical="center"/>
    </xf>
    <xf numFmtId="4" fontId="2089" fillId="0" borderId="0" xfId="0" applyNumberFormat="1" applyFont="1" applyAlignment="1">
      <alignment horizontal="center" vertical="center"/>
    </xf>
    <xf numFmtId="164" fontId="2090" fillId="0" borderId="0" xfId="0" applyNumberFormat="1" applyFont="1" applyAlignment="1">
      <alignment horizontal="center" vertical="center"/>
    </xf>
    <xf numFmtId="4" fontId="2091" fillId="0" borderId="0" xfId="0" applyNumberFormat="1" applyFont="1" applyAlignment="1">
      <alignment horizontal="center" vertical="center"/>
    </xf>
    <xf numFmtId="164" fontId="2092" fillId="0" borderId="0" xfId="0" applyNumberFormat="1" applyFont="1" applyAlignment="1">
      <alignment horizontal="center" vertical="center"/>
    </xf>
    <xf numFmtId="4" fontId="2093" fillId="0" borderId="0" xfId="0" applyNumberFormat="1" applyFont="1" applyAlignment="1">
      <alignment horizontal="center" vertical="center"/>
    </xf>
    <xf numFmtId="164" fontId="2094" fillId="0" borderId="0" xfId="0" applyNumberFormat="1" applyFont="1" applyAlignment="1">
      <alignment horizontal="center" vertical="center"/>
    </xf>
    <xf numFmtId="4" fontId="2095" fillId="0" borderId="0" xfId="0" applyNumberFormat="1" applyFont="1" applyAlignment="1">
      <alignment horizontal="center" vertical="center"/>
    </xf>
    <xf numFmtId="164" fontId="2096" fillId="0" borderId="0" xfId="0" applyNumberFormat="1" applyFont="1" applyAlignment="1">
      <alignment horizontal="center" vertical="center"/>
    </xf>
    <xf numFmtId="4" fontId="2097" fillId="0" borderId="0" xfId="0" applyNumberFormat="1" applyFont="1" applyAlignment="1">
      <alignment horizontal="center" vertical="center"/>
    </xf>
    <xf numFmtId="164" fontId="2098" fillId="0" borderId="0" xfId="0" applyNumberFormat="1" applyFont="1" applyAlignment="1">
      <alignment horizontal="center" vertical="center"/>
    </xf>
    <xf numFmtId="0" fontId="2099" fillId="0" borderId="0" xfId="0" applyFont="1" applyAlignment="1">
      <alignment horizontal="center" vertical="center" wrapText="1"/>
    </xf>
    <xf numFmtId="4" fontId="2106" fillId="0" borderId="0" xfId="0" applyNumberFormat="1" applyFont="1" applyAlignment="1">
      <alignment horizontal="center" vertical="center"/>
    </xf>
    <xf numFmtId="164" fontId="2107" fillId="0" borderId="0" xfId="0" applyNumberFormat="1" applyFont="1" applyAlignment="1">
      <alignment horizontal="center" vertical="center"/>
    </xf>
    <xf numFmtId="4" fontId="2108" fillId="0" borderId="0" xfId="0" applyNumberFormat="1" applyFont="1" applyAlignment="1">
      <alignment horizontal="center" vertical="center"/>
    </xf>
    <xf numFmtId="164" fontId="2109" fillId="0" borderId="0" xfId="0" applyNumberFormat="1" applyFont="1" applyAlignment="1">
      <alignment horizontal="center" vertical="center"/>
    </xf>
    <xf numFmtId="4" fontId="2110" fillId="0" borderId="0" xfId="0" applyNumberFormat="1" applyFont="1" applyAlignment="1">
      <alignment horizontal="center" vertical="center"/>
    </xf>
    <xf numFmtId="164" fontId="2111" fillId="0" borderId="0" xfId="0" applyNumberFormat="1" applyFont="1" applyAlignment="1">
      <alignment horizontal="center" vertical="center"/>
    </xf>
    <xf numFmtId="4" fontId="2112" fillId="0" borderId="0" xfId="0" applyNumberFormat="1" applyFont="1" applyAlignment="1">
      <alignment horizontal="center" vertical="center"/>
    </xf>
    <xf numFmtId="164" fontId="2113" fillId="0" borderId="0" xfId="0" applyNumberFormat="1" applyFont="1" applyAlignment="1">
      <alignment horizontal="center" vertical="center"/>
    </xf>
    <xf numFmtId="4" fontId="2114" fillId="0" borderId="0" xfId="0" applyNumberFormat="1" applyFont="1" applyAlignment="1">
      <alignment horizontal="center" vertical="center"/>
    </xf>
    <xf numFmtId="164" fontId="2115" fillId="0" borderId="0" xfId="0" applyNumberFormat="1" applyFont="1" applyAlignment="1">
      <alignment horizontal="center" vertical="center"/>
    </xf>
    <xf numFmtId="4" fontId="2116" fillId="0" borderId="0" xfId="0" applyNumberFormat="1" applyFont="1" applyAlignment="1">
      <alignment horizontal="center" vertical="center"/>
    </xf>
    <xf numFmtId="164" fontId="2117" fillId="0" borderId="0" xfId="0" applyNumberFormat="1" applyFont="1" applyAlignment="1">
      <alignment horizontal="center" vertical="center"/>
    </xf>
    <xf numFmtId="4" fontId="2118" fillId="0" borderId="0" xfId="0" applyNumberFormat="1" applyFont="1" applyAlignment="1">
      <alignment horizontal="center" vertical="center"/>
    </xf>
    <xf numFmtId="164" fontId="2119" fillId="0" borderId="0" xfId="0" applyNumberFormat="1" applyFont="1" applyAlignment="1">
      <alignment horizontal="center" vertical="center"/>
    </xf>
    <xf numFmtId="4" fontId="2120" fillId="0" borderId="0" xfId="0" applyNumberFormat="1" applyFont="1" applyAlignment="1">
      <alignment horizontal="center" vertical="center"/>
    </xf>
    <xf numFmtId="164" fontId="2121" fillId="0" borderId="0" xfId="0" applyNumberFormat="1" applyFont="1" applyAlignment="1">
      <alignment horizontal="center" vertical="center"/>
    </xf>
    <xf numFmtId="4" fontId="2122" fillId="0" borderId="0" xfId="0" applyNumberFormat="1" applyFont="1" applyAlignment="1">
      <alignment horizontal="center" vertical="center"/>
    </xf>
    <xf numFmtId="164" fontId="2123" fillId="0" borderId="0" xfId="0" applyNumberFormat="1" applyFont="1" applyAlignment="1">
      <alignment horizontal="center" vertical="center"/>
    </xf>
    <xf numFmtId="4" fontId="2124" fillId="0" borderId="0" xfId="0" applyNumberFormat="1" applyFont="1" applyAlignment="1">
      <alignment horizontal="center" vertical="center"/>
    </xf>
    <xf numFmtId="164" fontId="2125" fillId="0" borderId="0" xfId="0" applyNumberFormat="1" applyFont="1" applyAlignment="1">
      <alignment horizontal="center" vertical="center"/>
    </xf>
    <xf numFmtId="4" fontId="2126" fillId="0" borderId="0" xfId="0" applyNumberFormat="1" applyFont="1" applyAlignment="1">
      <alignment horizontal="center" vertical="center"/>
    </xf>
    <xf numFmtId="164" fontId="2127" fillId="0" borderId="0" xfId="0" applyNumberFormat="1" applyFont="1" applyAlignment="1">
      <alignment horizontal="center" vertical="center"/>
    </xf>
    <xf numFmtId="4" fontId="2128" fillId="0" borderId="0" xfId="0" applyNumberFormat="1" applyFont="1" applyAlignment="1">
      <alignment horizontal="center" vertical="center"/>
    </xf>
    <xf numFmtId="164" fontId="2129" fillId="0" borderId="0" xfId="0" applyNumberFormat="1" applyFont="1" applyAlignment="1">
      <alignment horizontal="center" vertical="center"/>
    </xf>
    <xf numFmtId="0" fontId="2130" fillId="3" borderId="1" xfId="0" applyFont="1" applyFill="1" applyBorder="1" applyAlignment="1">
      <alignment horizontal="center" vertical="center" wrapText="1"/>
    </xf>
    <xf numFmtId="164" fontId="2130" fillId="3" borderId="1" xfId="0" applyNumberFormat="1" applyFont="1" applyFill="1" applyBorder="1" applyAlignment="1">
      <alignment horizontal="center" vertical="center" wrapText="1"/>
    </xf>
    <xf numFmtId="0" fontId="2131" fillId="0" borderId="0" xfId="0" applyFont="1" applyAlignment="1">
      <alignment horizontal="center" vertical="center" wrapText="1"/>
    </xf>
    <xf numFmtId="4" fontId="2138" fillId="0" borderId="0" xfId="0" applyNumberFormat="1" applyFont="1" applyAlignment="1">
      <alignment horizontal="center" vertical="center"/>
    </xf>
    <xf numFmtId="164" fontId="2139" fillId="0" borderId="0" xfId="0" applyNumberFormat="1" applyFont="1" applyAlignment="1">
      <alignment horizontal="center" vertical="center"/>
    </xf>
    <xf numFmtId="4" fontId="2140" fillId="0" borderId="0" xfId="0" applyNumberFormat="1" applyFont="1" applyAlignment="1">
      <alignment horizontal="center" vertical="center"/>
    </xf>
    <xf numFmtId="164" fontId="2141" fillId="0" borderId="0" xfId="0" applyNumberFormat="1" applyFont="1" applyAlignment="1">
      <alignment horizontal="center" vertical="center"/>
    </xf>
    <xf numFmtId="4" fontId="2142" fillId="0" borderId="0" xfId="0" applyNumberFormat="1" applyFont="1" applyAlignment="1">
      <alignment horizontal="center" vertical="center"/>
    </xf>
    <xf numFmtId="164" fontId="2143" fillId="0" borderId="0" xfId="0" applyNumberFormat="1" applyFont="1" applyAlignment="1">
      <alignment horizontal="center" vertical="center"/>
    </xf>
    <xf numFmtId="4" fontId="2144" fillId="0" borderId="0" xfId="0" applyNumberFormat="1" applyFont="1" applyAlignment="1">
      <alignment horizontal="center" vertical="center"/>
    </xf>
    <xf numFmtId="164" fontId="2145" fillId="0" borderId="0" xfId="0" applyNumberFormat="1" applyFont="1" applyAlignment="1">
      <alignment horizontal="center" vertical="center"/>
    </xf>
    <xf numFmtId="4" fontId="2146" fillId="0" borderId="0" xfId="0" applyNumberFormat="1" applyFont="1" applyAlignment="1">
      <alignment horizontal="center" vertical="center"/>
    </xf>
    <xf numFmtId="164" fontId="2147" fillId="0" borderId="0" xfId="0" applyNumberFormat="1" applyFont="1" applyAlignment="1">
      <alignment horizontal="center" vertical="center"/>
    </xf>
    <xf numFmtId="4" fontId="2148" fillId="0" borderId="0" xfId="0" applyNumberFormat="1" applyFont="1" applyAlignment="1">
      <alignment horizontal="center" vertical="center"/>
    </xf>
    <xf numFmtId="164" fontId="2149" fillId="0" borderId="0" xfId="0" applyNumberFormat="1" applyFont="1" applyAlignment="1">
      <alignment horizontal="center" vertical="center"/>
    </xf>
    <xf numFmtId="4" fontId="2150" fillId="0" borderId="0" xfId="0" applyNumberFormat="1" applyFont="1" applyAlignment="1">
      <alignment horizontal="center" vertical="center"/>
    </xf>
    <xf numFmtId="164" fontId="2151" fillId="0" borderId="0" xfId="0" applyNumberFormat="1" applyFont="1" applyAlignment="1">
      <alignment horizontal="center" vertical="center"/>
    </xf>
    <xf numFmtId="4" fontId="2152" fillId="0" borderId="0" xfId="0" applyNumberFormat="1" applyFont="1" applyAlignment="1">
      <alignment horizontal="center" vertical="center"/>
    </xf>
    <xf numFmtId="164" fontId="2153" fillId="0" borderId="0" xfId="0" applyNumberFormat="1" applyFont="1" applyAlignment="1">
      <alignment horizontal="center" vertical="center"/>
    </xf>
    <xf numFmtId="4" fontId="2154" fillId="0" borderId="0" xfId="0" applyNumberFormat="1" applyFont="1" applyAlignment="1">
      <alignment horizontal="center" vertical="center"/>
    </xf>
    <xf numFmtId="164" fontId="2155" fillId="0" borderId="0" xfId="0" applyNumberFormat="1" applyFont="1" applyAlignment="1">
      <alignment horizontal="center" vertical="center"/>
    </xf>
    <xf numFmtId="4" fontId="2156" fillId="0" borderId="0" xfId="0" applyNumberFormat="1" applyFont="1" applyAlignment="1">
      <alignment horizontal="center" vertical="center"/>
    </xf>
    <xf numFmtId="164" fontId="2157" fillId="0" borderId="0" xfId="0" applyNumberFormat="1" applyFont="1" applyAlignment="1">
      <alignment horizontal="center" vertical="center"/>
    </xf>
    <xf numFmtId="4" fontId="2158" fillId="0" borderId="0" xfId="0" applyNumberFormat="1" applyFont="1" applyAlignment="1">
      <alignment horizontal="center" vertical="center"/>
    </xf>
    <xf numFmtId="164" fontId="2159" fillId="0" borderId="0" xfId="0" applyNumberFormat="1" applyFont="1" applyAlignment="1">
      <alignment horizontal="center" vertical="center"/>
    </xf>
    <xf numFmtId="4" fontId="2160" fillId="0" borderId="0" xfId="0" applyNumberFormat="1" applyFont="1" applyAlignment="1">
      <alignment horizontal="center" vertical="center"/>
    </xf>
    <xf numFmtId="164" fontId="2161" fillId="0" borderId="0" xfId="0" applyNumberFormat="1" applyFont="1" applyAlignment="1">
      <alignment horizontal="center" vertical="center"/>
    </xf>
    <xf numFmtId="0" fontId="2162" fillId="0" borderId="0" xfId="0" applyFont="1" applyAlignment="1">
      <alignment horizontal="center" vertical="center" wrapText="1"/>
    </xf>
    <xf numFmtId="4" fontId="2169" fillId="0" borderId="0" xfId="0" applyNumberFormat="1" applyFont="1" applyAlignment="1">
      <alignment horizontal="center" vertical="center"/>
    </xf>
    <xf numFmtId="164" fontId="2170" fillId="0" borderId="0" xfId="0" applyNumberFormat="1" applyFont="1" applyAlignment="1">
      <alignment horizontal="center" vertical="center"/>
    </xf>
    <xf numFmtId="4" fontId="2171" fillId="0" borderId="0" xfId="0" applyNumberFormat="1" applyFont="1" applyAlignment="1">
      <alignment horizontal="center" vertical="center"/>
    </xf>
    <xf numFmtId="164" fontId="2172" fillId="0" borderId="0" xfId="0" applyNumberFormat="1" applyFont="1" applyAlignment="1">
      <alignment horizontal="center" vertical="center"/>
    </xf>
    <xf numFmtId="4" fontId="2173" fillId="0" borderId="0" xfId="0" applyNumberFormat="1" applyFont="1" applyAlignment="1">
      <alignment horizontal="center" vertical="center"/>
    </xf>
    <xf numFmtId="164" fontId="2174" fillId="0" borderId="0" xfId="0" applyNumberFormat="1" applyFont="1" applyAlignment="1">
      <alignment horizontal="center" vertical="center"/>
    </xf>
    <xf numFmtId="4" fontId="2175" fillId="0" borderId="0" xfId="0" applyNumberFormat="1" applyFont="1" applyAlignment="1">
      <alignment horizontal="center" vertical="center"/>
    </xf>
    <xf numFmtId="164" fontId="2176" fillId="0" borderId="0" xfId="0" applyNumberFormat="1" applyFont="1" applyAlignment="1">
      <alignment horizontal="center" vertical="center"/>
    </xf>
    <xf numFmtId="4" fontId="2177" fillId="0" borderId="0" xfId="0" applyNumberFormat="1" applyFont="1" applyAlignment="1">
      <alignment horizontal="center" vertical="center"/>
    </xf>
    <xf numFmtId="164" fontId="2178" fillId="0" borderId="0" xfId="0" applyNumberFormat="1" applyFont="1" applyAlignment="1">
      <alignment horizontal="center" vertical="center"/>
    </xf>
    <xf numFmtId="4" fontId="2179" fillId="0" borderId="0" xfId="0" applyNumberFormat="1" applyFont="1" applyAlignment="1">
      <alignment horizontal="center" vertical="center"/>
    </xf>
    <xf numFmtId="164" fontId="2180" fillId="0" borderId="0" xfId="0" applyNumberFormat="1" applyFont="1" applyAlignment="1">
      <alignment horizontal="center" vertical="center"/>
    </xf>
    <xf numFmtId="4" fontId="2181" fillId="0" borderId="0" xfId="0" applyNumberFormat="1" applyFont="1" applyAlignment="1">
      <alignment horizontal="center" vertical="center"/>
    </xf>
    <xf numFmtId="164" fontId="2182" fillId="0" borderId="0" xfId="0" applyNumberFormat="1" applyFont="1" applyAlignment="1">
      <alignment horizontal="center" vertical="center"/>
    </xf>
    <xf numFmtId="4" fontId="2183" fillId="0" borderId="0" xfId="0" applyNumberFormat="1" applyFont="1" applyAlignment="1">
      <alignment horizontal="center" vertical="center"/>
    </xf>
    <xf numFmtId="164" fontId="2184" fillId="0" borderId="0" xfId="0" applyNumberFormat="1" applyFont="1" applyAlignment="1">
      <alignment horizontal="center" vertical="center"/>
    </xf>
    <xf numFmtId="4" fontId="2185" fillId="0" borderId="0" xfId="0" applyNumberFormat="1" applyFont="1" applyAlignment="1">
      <alignment horizontal="center" vertical="center"/>
    </xf>
    <xf numFmtId="164" fontId="2186" fillId="0" borderId="0" xfId="0" applyNumberFormat="1" applyFont="1" applyAlignment="1">
      <alignment horizontal="center" vertical="center"/>
    </xf>
    <xf numFmtId="4" fontId="2187" fillId="0" borderId="0" xfId="0" applyNumberFormat="1" applyFont="1" applyAlignment="1">
      <alignment horizontal="center" vertical="center"/>
    </xf>
    <xf numFmtId="164" fontId="2188" fillId="0" borderId="0" xfId="0" applyNumberFormat="1" applyFont="1" applyAlignment="1">
      <alignment horizontal="center" vertical="center"/>
    </xf>
    <xf numFmtId="4" fontId="2189" fillId="0" borderId="0" xfId="0" applyNumberFormat="1" applyFont="1" applyAlignment="1">
      <alignment horizontal="center" vertical="center"/>
    </xf>
    <xf numFmtId="164" fontId="2190" fillId="0" borderId="0" xfId="0" applyNumberFormat="1" applyFont="1" applyAlignment="1">
      <alignment horizontal="center" vertical="center"/>
    </xf>
    <xf numFmtId="4" fontId="2191" fillId="0" borderId="0" xfId="0" applyNumberFormat="1" applyFont="1" applyAlignment="1">
      <alignment horizontal="center" vertical="center"/>
    </xf>
    <xf numFmtId="164" fontId="2192" fillId="0" borderId="0" xfId="0" applyNumberFormat="1" applyFont="1" applyAlignment="1">
      <alignment horizontal="center" vertical="center"/>
    </xf>
    <xf numFmtId="0" fontId="2193" fillId="0" borderId="0" xfId="0" applyFont="1" applyAlignment="1">
      <alignment horizontal="center" vertical="center" wrapText="1"/>
    </xf>
    <xf numFmtId="4" fontId="2200" fillId="0" borderId="0" xfId="0" applyNumberFormat="1" applyFont="1" applyAlignment="1">
      <alignment horizontal="center" vertical="center"/>
    </xf>
    <xf numFmtId="164" fontId="2201" fillId="0" borderId="0" xfId="0" applyNumberFormat="1" applyFont="1" applyAlignment="1">
      <alignment horizontal="center" vertical="center"/>
    </xf>
    <xf numFmtId="4" fontId="2202" fillId="0" borderId="0" xfId="0" applyNumberFormat="1" applyFont="1" applyAlignment="1">
      <alignment horizontal="center" vertical="center"/>
    </xf>
    <xf numFmtId="164" fontId="2203" fillId="0" borderId="0" xfId="0" applyNumberFormat="1" applyFont="1" applyAlignment="1">
      <alignment horizontal="center" vertical="center"/>
    </xf>
    <xf numFmtId="4" fontId="2204" fillId="0" borderId="0" xfId="0" applyNumberFormat="1" applyFont="1" applyAlignment="1">
      <alignment horizontal="center" vertical="center"/>
    </xf>
    <xf numFmtId="164" fontId="2205" fillId="0" borderId="0" xfId="0" applyNumberFormat="1" applyFont="1" applyAlignment="1">
      <alignment horizontal="center" vertical="center"/>
    </xf>
    <xf numFmtId="4" fontId="2206" fillId="0" borderId="0" xfId="0" applyNumberFormat="1" applyFont="1" applyAlignment="1">
      <alignment horizontal="center" vertical="center"/>
    </xf>
    <xf numFmtId="164" fontId="2207" fillId="0" borderId="0" xfId="0" applyNumberFormat="1" applyFont="1" applyAlignment="1">
      <alignment horizontal="center" vertical="center"/>
    </xf>
    <xf numFmtId="4" fontId="2208" fillId="0" borderId="0" xfId="0" applyNumberFormat="1" applyFont="1" applyAlignment="1">
      <alignment horizontal="center" vertical="center"/>
    </xf>
    <xf numFmtId="164" fontId="2209" fillId="0" borderId="0" xfId="0" applyNumberFormat="1" applyFont="1" applyAlignment="1">
      <alignment horizontal="center" vertical="center"/>
    </xf>
    <xf numFmtId="4" fontId="2210" fillId="0" borderId="0" xfId="0" applyNumberFormat="1" applyFont="1" applyAlignment="1">
      <alignment horizontal="center" vertical="center"/>
    </xf>
    <xf numFmtId="164" fontId="2211" fillId="0" borderId="0" xfId="0" applyNumberFormat="1" applyFont="1" applyAlignment="1">
      <alignment horizontal="center" vertical="center"/>
    </xf>
    <xf numFmtId="4" fontId="2212" fillId="0" borderId="0" xfId="0" applyNumberFormat="1" applyFont="1" applyAlignment="1">
      <alignment horizontal="center" vertical="center"/>
    </xf>
    <xf numFmtId="164" fontId="2213" fillId="0" borderId="0" xfId="0" applyNumberFormat="1" applyFont="1" applyAlignment="1">
      <alignment horizontal="center" vertical="center"/>
    </xf>
    <xf numFmtId="4" fontId="2214" fillId="0" borderId="0" xfId="0" applyNumberFormat="1" applyFont="1" applyAlignment="1">
      <alignment horizontal="center" vertical="center"/>
    </xf>
    <xf numFmtId="164" fontId="2215" fillId="0" borderId="0" xfId="0" applyNumberFormat="1" applyFont="1" applyAlignment="1">
      <alignment horizontal="center" vertical="center"/>
    </xf>
    <xf numFmtId="4" fontId="2216" fillId="0" borderId="0" xfId="0" applyNumberFormat="1" applyFont="1" applyAlignment="1">
      <alignment horizontal="center" vertical="center"/>
    </xf>
    <xf numFmtId="164" fontId="2217" fillId="0" borderId="0" xfId="0" applyNumberFormat="1" applyFont="1" applyAlignment="1">
      <alignment horizontal="center" vertical="center"/>
    </xf>
    <xf numFmtId="4" fontId="2218" fillId="0" borderId="0" xfId="0" applyNumberFormat="1" applyFont="1" applyAlignment="1">
      <alignment horizontal="center" vertical="center"/>
    </xf>
    <xf numFmtId="164" fontId="2219" fillId="0" borderId="0" xfId="0" applyNumberFormat="1" applyFont="1" applyAlignment="1">
      <alignment horizontal="center" vertical="center"/>
    </xf>
    <xf numFmtId="4" fontId="2220" fillId="0" borderId="0" xfId="0" applyNumberFormat="1" applyFont="1" applyAlignment="1">
      <alignment horizontal="center" vertical="center"/>
    </xf>
    <xf numFmtId="164" fontId="2221" fillId="0" borderId="0" xfId="0" applyNumberFormat="1" applyFont="1" applyAlignment="1">
      <alignment horizontal="center" vertical="center"/>
    </xf>
    <xf numFmtId="4" fontId="2222" fillId="0" borderId="0" xfId="0" applyNumberFormat="1" applyFont="1" applyAlignment="1">
      <alignment horizontal="center" vertical="center"/>
    </xf>
    <xf numFmtId="164" fontId="2223" fillId="0" borderId="0" xfId="0" applyNumberFormat="1" applyFont="1" applyAlignment="1">
      <alignment horizontal="center" vertical="center"/>
    </xf>
    <xf numFmtId="0" fontId="2224" fillId="0" borderId="0" xfId="0" applyFont="1" applyAlignment="1">
      <alignment horizontal="center" vertical="center" wrapText="1"/>
    </xf>
    <xf numFmtId="4" fontId="2231" fillId="0" borderId="0" xfId="0" applyNumberFormat="1" applyFont="1" applyAlignment="1">
      <alignment horizontal="center" vertical="center"/>
    </xf>
    <xf numFmtId="164" fontId="2232" fillId="0" borderId="0" xfId="0" applyNumberFormat="1" applyFont="1" applyAlignment="1">
      <alignment horizontal="center" vertical="center"/>
    </xf>
    <xf numFmtId="4" fontId="2233" fillId="0" borderId="0" xfId="0" applyNumberFormat="1" applyFont="1" applyAlignment="1">
      <alignment horizontal="center" vertical="center"/>
    </xf>
    <xf numFmtId="164" fontId="2234" fillId="0" borderId="0" xfId="0" applyNumberFormat="1" applyFont="1" applyAlignment="1">
      <alignment horizontal="center" vertical="center"/>
    </xf>
    <xf numFmtId="4" fontId="2235" fillId="0" borderId="0" xfId="0" applyNumberFormat="1" applyFont="1" applyAlignment="1">
      <alignment horizontal="center" vertical="center"/>
    </xf>
    <xf numFmtId="164" fontId="2236" fillId="0" borderId="0" xfId="0" applyNumberFormat="1" applyFont="1" applyAlignment="1">
      <alignment horizontal="center" vertical="center"/>
    </xf>
    <xf numFmtId="4" fontId="2237" fillId="0" borderId="0" xfId="0" applyNumberFormat="1" applyFont="1" applyAlignment="1">
      <alignment horizontal="center" vertical="center"/>
    </xf>
    <xf numFmtId="164" fontId="2238" fillId="0" borderId="0" xfId="0" applyNumberFormat="1" applyFont="1" applyAlignment="1">
      <alignment horizontal="center" vertical="center"/>
    </xf>
    <xf numFmtId="4" fontId="2239" fillId="0" borderId="0" xfId="0" applyNumberFormat="1" applyFont="1" applyAlignment="1">
      <alignment horizontal="center" vertical="center"/>
    </xf>
    <xf numFmtId="164" fontId="2240" fillId="0" borderId="0" xfId="0" applyNumberFormat="1" applyFont="1" applyAlignment="1">
      <alignment horizontal="center" vertical="center"/>
    </xf>
    <xf numFmtId="4" fontId="2241" fillId="0" borderId="0" xfId="0" applyNumberFormat="1" applyFont="1" applyAlignment="1">
      <alignment horizontal="center" vertical="center"/>
    </xf>
    <xf numFmtId="164" fontId="2242" fillId="0" borderId="0" xfId="0" applyNumberFormat="1" applyFont="1" applyAlignment="1">
      <alignment horizontal="center" vertical="center"/>
    </xf>
    <xf numFmtId="4" fontId="2243" fillId="0" borderId="0" xfId="0" applyNumberFormat="1" applyFont="1" applyAlignment="1">
      <alignment horizontal="center" vertical="center"/>
    </xf>
    <xf numFmtId="164" fontId="2244" fillId="0" borderId="0" xfId="0" applyNumberFormat="1" applyFont="1" applyAlignment="1">
      <alignment horizontal="center" vertical="center"/>
    </xf>
    <xf numFmtId="4" fontId="2245" fillId="0" borderId="0" xfId="0" applyNumberFormat="1" applyFont="1" applyAlignment="1">
      <alignment horizontal="center" vertical="center"/>
    </xf>
    <xf numFmtId="164" fontId="2246" fillId="0" borderId="0" xfId="0" applyNumberFormat="1" applyFont="1" applyAlignment="1">
      <alignment horizontal="center" vertical="center"/>
    </xf>
    <xf numFmtId="4" fontId="2247" fillId="0" borderId="0" xfId="0" applyNumberFormat="1" applyFont="1" applyAlignment="1">
      <alignment horizontal="center" vertical="center"/>
    </xf>
    <xf numFmtId="164" fontId="2248" fillId="0" borderId="0" xfId="0" applyNumberFormat="1" applyFont="1" applyAlignment="1">
      <alignment horizontal="center" vertical="center"/>
    </xf>
    <xf numFmtId="4" fontId="2249" fillId="0" borderId="0" xfId="0" applyNumberFormat="1" applyFont="1" applyAlignment="1">
      <alignment horizontal="center" vertical="center"/>
    </xf>
    <xf numFmtId="164" fontId="2250" fillId="0" borderId="0" xfId="0" applyNumberFormat="1" applyFont="1" applyAlignment="1">
      <alignment horizontal="center" vertical="center"/>
    </xf>
    <xf numFmtId="4" fontId="2251" fillId="0" borderId="0" xfId="0" applyNumberFormat="1" applyFont="1" applyAlignment="1">
      <alignment horizontal="center" vertical="center"/>
    </xf>
    <xf numFmtId="164" fontId="2252" fillId="0" borderId="0" xfId="0" applyNumberFormat="1" applyFont="1" applyAlignment="1">
      <alignment horizontal="center" vertical="center"/>
    </xf>
    <xf numFmtId="4" fontId="2253" fillId="0" borderId="0" xfId="0" applyNumberFormat="1" applyFont="1" applyAlignment="1">
      <alignment horizontal="center" vertical="center"/>
    </xf>
    <xf numFmtId="164" fontId="2254" fillId="0" borderId="0" xfId="0" applyNumberFormat="1" applyFont="1" applyAlignment="1">
      <alignment horizontal="center" vertical="center"/>
    </xf>
    <xf numFmtId="0" fontId="2255" fillId="0" borderId="0" xfId="0" applyFont="1" applyAlignment="1">
      <alignment horizontal="center" vertical="center" wrapText="1"/>
    </xf>
    <xf numFmtId="4" fontId="2262" fillId="0" borderId="0" xfId="0" applyNumberFormat="1" applyFont="1" applyAlignment="1">
      <alignment horizontal="center" vertical="center"/>
    </xf>
    <xf numFmtId="164" fontId="2263" fillId="0" borderId="0" xfId="0" applyNumberFormat="1" applyFont="1" applyAlignment="1">
      <alignment horizontal="center" vertical="center"/>
    </xf>
    <xf numFmtId="4" fontId="2264" fillId="0" borderId="0" xfId="0" applyNumberFormat="1" applyFont="1" applyAlignment="1">
      <alignment horizontal="center" vertical="center"/>
    </xf>
    <xf numFmtId="164" fontId="2265" fillId="0" borderId="0" xfId="0" applyNumberFormat="1" applyFont="1" applyAlignment="1">
      <alignment horizontal="center" vertical="center"/>
    </xf>
    <xf numFmtId="4" fontId="2266" fillId="0" borderId="0" xfId="0" applyNumberFormat="1" applyFont="1" applyAlignment="1">
      <alignment horizontal="center" vertical="center"/>
    </xf>
    <xf numFmtId="164" fontId="2267" fillId="0" borderId="0" xfId="0" applyNumberFormat="1" applyFont="1" applyAlignment="1">
      <alignment horizontal="center" vertical="center"/>
    </xf>
    <xf numFmtId="4" fontId="2268" fillId="0" borderId="0" xfId="0" applyNumberFormat="1" applyFont="1" applyAlignment="1">
      <alignment horizontal="center" vertical="center"/>
    </xf>
    <xf numFmtId="164" fontId="2269" fillId="0" borderId="0" xfId="0" applyNumberFormat="1" applyFont="1" applyAlignment="1">
      <alignment horizontal="center" vertical="center"/>
    </xf>
    <xf numFmtId="4" fontId="2270" fillId="0" borderId="0" xfId="0" applyNumberFormat="1" applyFont="1" applyAlignment="1">
      <alignment horizontal="center" vertical="center"/>
    </xf>
    <xf numFmtId="164" fontId="2271" fillId="0" borderId="0" xfId="0" applyNumberFormat="1" applyFont="1" applyAlignment="1">
      <alignment horizontal="center" vertical="center"/>
    </xf>
    <xf numFmtId="4" fontId="2272" fillId="0" borderId="0" xfId="0" applyNumberFormat="1" applyFont="1" applyAlignment="1">
      <alignment horizontal="center" vertical="center"/>
    </xf>
    <xf numFmtId="164" fontId="2273" fillId="0" borderId="0" xfId="0" applyNumberFormat="1" applyFont="1" applyAlignment="1">
      <alignment horizontal="center" vertical="center"/>
    </xf>
    <xf numFmtId="4" fontId="2274" fillId="0" borderId="0" xfId="0" applyNumberFormat="1" applyFont="1" applyAlignment="1">
      <alignment horizontal="center" vertical="center"/>
    </xf>
    <xf numFmtId="164" fontId="2275" fillId="0" borderId="0" xfId="0" applyNumberFormat="1" applyFont="1" applyAlignment="1">
      <alignment horizontal="center" vertical="center"/>
    </xf>
    <xf numFmtId="4" fontId="2276" fillId="0" borderId="0" xfId="0" applyNumberFormat="1" applyFont="1" applyAlignment="1">
      <alignment horizontal="center" vertical="center"/>
    </xf>
    <xf numFmtId="164" fontId="2277" fillId="0" borderId="0" xfId="0" applyNumberFormat="1" applyFont="1" applyAlignment="1">
      <alignment horizontal="center" vertical="center"/>
    </xf>
    <xf numFmtId="4" fontId="2278" fillId="0" borderId="0" xfId="0" applyNumberFormat="1" applyFont="1" applyAlignment="1">
      <alignment horizontal="center" vertical="center"/>
    </xf>
    <xf numFmtId="164" fontId="2279" fillId="0" borderId="0" xfId="0" applyNumberFormat="1" applyFont="1" applyAlignment="1">
      <alignment horizontal="center" vertical="center"/>
    </xf>
    <xf numFmtId="4" fontId="2280" fillId="0" borderId="0" xfId="0" applyNumberFormat="1" applyFont="1" applyAlignment="1">
      <alignment horizontal="center" vertical="center"/>
    </xf>
    <xf numFmtId="164" fontId="2281" fillId="0" borderId="0" xfId="0" applyNumberFormat="1" applyFont="1" applyAlignment="1">
      <alignment horizontal="center" vertical="center"/>
    </xf>
    <xf numFmtId="4" fontId="2282" fillId="0" borderId="0" xfId="0" applyNumberFormat="1" applyFont="1" applyAlignment="1">
      <alignment horizontal="center" vertical="center"/>
    </xf>
    <xf numFmtId="164" fontId="2283" fillId="0" borderId="0" xfId="0" applyNumberFormat="1" applyFont="1" applyAlignment="1">
      <alignment horizontal="center" vertical="center"/>
    </xf>
    <xf numFmtId="4" fontId="2284" fillId="0" borderId="0" xfId="0" applyNumberFormat="1" applyFont="1" applyAlignment="1">
      <alignment horizontal="center" vertical="center"/>
    </xf>
    <xf numFmtId="164" fontId="2285" fillId="0" borderId="0" xfId="0" applyNumberFormat="1" applyFont="1" applyAlignment="1">
      <alignment horizontal="center" vertical="center"/>
    </xf>
    <xf numFmtId="0" fontId="2286" fillId="0" borderId="0" xfId="0" applyFont="1" applyAlignment="1">
      <alignment horizontal="center" vertical="center" wrapText="1"/>
    </xf>
    <xf numFmtId="4" fontId="2293" fillId="0" borderId="0" xfId="0" applyNumberFormat="1" applyFont="1" applyAlignment="1">
      <alignment horizontal="center" vertical="center"/>
    </xf>
    <xf numFmtId="164" fontId="2294" fillId="0" borderId="0" xfId="0" applyNumberFormat="1" applyFont="1" applyAlignment="1">
      <alignment horizontal="center" vertical="center"/>
    </xf>
    <xf numFmtId="4" fontId="2295" fillId="0" borderId="0" xfId="0" applyNumberFormat="1" applyFont="1" applyAlignment="1">
      <alignment horizontal="center" vertical="center"/>
    </xf>
    <xf numFmtId="164" fontId="2296" fillId="0" borderId="0" xfId="0" applyNumberFormat="1" applyFont="1" applyAlignment="1">
      <alignment horizontal="center" vertical="center"/>
    </xf>
    <xf numFmtId="4" fontId="2297" fillId="0" borderId="0" xfId="0" applyNumberFormat="1" applyFont="1" applyAlignment="1">
      <alignment horizontal="center" vertical="center"/>
    </xf>
    <xf numFmtId="164" fontId="2298" fillId="0" borderId="0" xfId="0" applyNumberFormat="1" applyFont="1" applyAlignment="1">
      <alignment horizontal="center" vertical="center"/>
    </xf>
    <xf numFmtId="4" fontId="2299" fillId="0" borderId="0" xfId="0" applyNumberFormat="1" applyFont="1" applyAlignment="1">
      <alignment horizontal="center" vertical="center"/>
    </xf>
    <xf numFmtId="164" fontId="2300" fillId="0" borderId="0" xfId="0" applyNumberFormat="1" applyFont="1" applyAlignment="1">
      <alignment horizontal="center" vertical="center"/>
    </xf>
    <xf numFmtId="4" fontId="2301" fillId="0" borderId="0" xfId="0" applyNumberFormat="1" applyFont="1" applyAlignment="1">
      <alignment horizontal="center" vertical="center"/>
    </xf>
    <xf numFmtId="164" fontId="2302" fillId="0" borderId="0" xfId="0" applyNumberFormat="1" applyFont="1" applyAlignment="1">
      <alignment horizontal="center" vertical="center"/>
    </xf>
    <xf numFmtId="4" fontId="2303" fillId="0" borderId="0" xfId="0" applyNumberFormat="1" applyFont="1" applyAlignment="1">
      <alignment horizontal="center" vertical="center"/>
    </xf>
    <xf numFmtId="164" fontId="2304" fillId="0" borderId="0" xfId="0" applyNumberFormat="1" applyFont="1" applyAlignment="1">
      <alignment horizontal="center" vertical="center"/>
    </xf>
    <xf numFmtId="4" fontId="2305" fillId="0" borderId="0" xfId="0" applyNumberFormat="1" applyFont="1" applyAlignment="1">
      <alignment horizontal="center" vertical="center"/>
    </xf>
    <xf numFmtId="164" fontId="2306" fillId="0" borderId="0" xfId="0" applyNumberFormat="1" applyFont="1" applyAlignment="1">
      <alignment horizontal="center" vertical="center"/>
    </xf>
    <xf numFmtId="4" fontId="2307" fillId="0" borderId="0" xfId="0" applyNumberFormat="1" applyFont="1" applyAlignment="1">
      <alignment horizontal="center" vertical="center"/>
    </xf>
    <xf numFmtId="164" fontId="2308" fillId="0" borderId="0" xfId="0" applyNumberFormat="1" applyFont="1" applyAlignment="1">
      <alignment horizontal="center" vertical="center"/>
    </xf>
    <xf numFmtId="4" fontId="2309" fillId="0" borderId="0" xfId="0" applyNumberFormat="1" applyFont="1" applyAlignment="1">
      <alignment horizontal="center" vertical="center"/>
    </xf>
    <xf numFmtId="164" fontId="2310" fillId="0" borderId="0" xfId="0" applyNumberFormat="1" applyFont="1" applyAlignment="1">
      <alignment horizontal="center" vertical="center"/>
    </xf>
    <xf numFmtId="4" fontId="2311" fillId="0" borderId="0" xfId="0" applyNumberFormat="1" applyFont="1" applyAlignment="1">
      <alignment horizontal="center" vertical="center"/>
    </xf>
    <xf numFmtId="164" fontId="2312" fillId="0" borderId="0" xfId="0" applyNumberFormat="1" applyFont="1" applyAlignment="1">
      <alignment horizontal="center" vertical="center"/>
    </xf>
    <xf numFmtId="4" fontId="2313" fillId="0" borderId="0" xfId="0" applyNumberFormat="1" applyFont="1" applyAlignment="1">
      <alignment horizontal="center" vertical="center"/>
    </xf>
    <xf numFmtId="164" fontId="2314" fillId="0" borderId="0" xfId="0" applyNumberFormat="1" applyFont="1" applyAlignment="1">
      <alignment horizontal="center" vertical="center"/>
    </xf>
    <xf numFmtId="4" fontId="2315" fillId="0" borderId="0" xfId="0" applyNumberFormat="1" applyFont="1" applyAlignment="1">
      <alignment horizontal="center" vertical="center"/>
    </xf>
    <xf numFmtId="164" fontId="2316" fillId="0" borderId="0" xfId="0" applyNumberFormat="1" applyFont="1" applyAlignment="1">
      <alignment horizontal="center" vertical="center"/>
    </xf>
    <xf numFmtId="0" fontId="2317" fillId="0" borderId="0" xfId="0" applyFont="1" applyAlignment="1">
      <alignment horizontal="center" vertical="center" wrapText="1"/>
    </xf>
    <xf numFmtId="4" fontId="2324" fillId="0" borderId="0" xfId="0" applyNumberFormat="1" applyFont="1" applyAlignment="1">
      <alignment horizontal="center" vertical="center"/>
    </xf>
    <xf numFmtId="164" fontId="2325" fillId="0" borderId="0" xfId="0" applyNumberFormat="1" applyFont="1" applyAlignment="1">
      <alignment horizontal="center" vertical="center"/>
    </xf>
    <xf numFmtId="4" fontId="2326" fillId="0" borderId="0" xfId="0" applyNumberFormat="1" applyFont="1" applyAlignment="1">
      <alignment horizontal="center" vertical="center"/>
    </xf>
    <xf numFmtId="164" fontId="2327" fillId="0" borderId="0" xfId="0" applyNumberFormat="1" applyFont="1" applyAlignment="1">
      <alignment horizontal="center" vertical="center"/>
    </xf>
    <xf numFmtId="4" fontId="2328" fillId="0" borderId="0" xfId="0" applyNumberFormat="1" applyFont="1" applyAlignment="1">
      <alignment horizontal="center" vertical="center"/>
    </xf>
    <xf numFmtId="164" fontId="2329" fillId="0" borderId="0" xfId="0" applyNumberFormat="1" applyFont="1" applyAlignment="1">
      <alignment horizontal="center" vertical="center"/>
    </xf>
    <xf numFmtId="4" fontId="2330" fillId="0" borderId="0" xfId="0" applyNumberFormat="1" applyFont="1" applyAlignment="1">
      <alignment horizontal="center" vertical="center"/>
    </xf>
    <xf numFmtId="164" fontId="2331" fillId="0" borderId="0" xfId="0" applyNumberFormat="1" applyFont="1" applyAlignment="1">
      <alignment horizontal="center" vertical="center"/>
    </xf>
    <xf numFmtId="4" fontId="2332" fillId="0" borderId="0" xfId="0" applyNumberFormat="1" applyFont="1" applyAlignment="1">
      <alignment horizontal="center" vertical="center"/>
    </xf>
    <xf numFmtId="164" fontId="2333" fillId="0" borderId="0" xfId="0" applyNumberFormat="1" applyFont="1" applyAlignment="1">
      <alignment horizontal="center" vertical="center"/>
    </xf>
    <xf numFmtId="4" fontId="2334" fillId="0" borderId="0" xfId="0" applyNumberFormat="1" applyFont="1" applyAlignment="1">
      <alignment horizontal="center" vertical="center"/>
    </xf>
    <xf numFmtId="164" fontId="2335" fillId="0" borderId="0" xfId="0" applyNumberFormat="1" applyFont="1" applyAlignment="1">
      <alignment horizontal="center" vertical="center"/>
    </xf>
    <xf numFmtId="4" fontId="2336" fillId="0" borderId="0" xfId="0" applyNumberFormat="1" applyFont="1" applyAlignment="1">
      <alignment horizontal="center" vertical="center"/>
    </xf>
    <xf numFmtId="164" fontId="2337" fillId="0" borderId="0" xfId="0" applyNumberFormat="1" applyFont="1" applyAlignment="1">
      <alignment horizontal="center" vertical="center"/>
    </xf>
    <xf numFmtId="4" fontId="2338" fillId="0" borderId="0" xfId="0" applyNumberFormat="1" applyFont="1" applyAlignment="1">
      <alignment horizontal="center" vertical="center"/>
    </xf>
    <xf numFmtId="164" fontId="2339" fillId="0" borderId="0" xfId="0" applyNumberFormat="1" applyFont="1" applyAlignment="1">
      <alignment horizontal="center" vertical="center"/>
    </xf>
    <xf numFmtId="4" fontId="2340" fillId="0" borderId="0" xfId="0" applyNumberFormat="1" applyFont="1" applyAlignment="1">
      <alignment horizontal="center" vertical="center"/>
    </xf>
    <xf numFmtId="164" fontId="2341" fillId="0" borderId="0" xfId="0" applyNumberFormat="1" applyFont="1" applyAlignment="1">
      <alignment horizontal="center" vertical="center"/>
    </xf>
    <xf numFmtId="4" fontId="2342" fillId="0" borderId="0" xfId="0" applyNumberFormat="1" applyFont="1" applyAlignment="1">
      <alignment horizontal="center" vertical="center"/>
    </xf>
    <xf numFmtId="164" fontId="2343" fillId="0" borderId="0" xfId="0" applyNumberFormat="1" applyFont="1" applyAlignment="1">
      <alignment horizontal="center" vertical="center"/>
    </xf>
    <xf numFmtId="4" fontId="2344" fillId="0" borderId="0" xfId="0" applyNumberFormat="1" applyFont="1" applyAlignment="1">
      <alignment horizontal="center" vertical="center"/>
    </xf>
    <xf numFmtId="164" fontId="2345" fillId="0" borderId="0" xfId="0" applyNumberFormat="1" applyFont="1" applyAlignment="1">
      <alignment horizontal="center" vertical="center"/>
    </xf>
    <xf numFmtId="4" fontId="2346" fillId="0" borderId="0" xfId="0" applyNumberFormat="1" applyFont="1" applyAlignment="1">
      <alignment horizontal="center" vertical="center"/>
    </xf>
    <xf numFmtId="164" fontId="2347" fillId="0" borderId="0" xfId="0" applyNumberFormat="1" applyFont="1" applyAlignment="1">
      <alignment horizontal="center" vertical="center"/>
    </xf>
    <xf numFmtId="0" fontId="2348" fillId="0" borderId="0" xfId="0" applyFont="1" applyAlignment="1">
      <alignment horizontal="center" vertical="center" wrapText="1"/>
    </xf>
    <xf numFmtId="4" fontId="2355" fillId="0" borderId="0" xfId="0" applyNumberFormat="1" applyFont="1" applyAlignment="1">
      <alignment horizontal="center" vertical="center"/>
    </xf>
    <xf numFmtId="164" fontId="2356" fillId="0" borderId="0" xfId="0" applyNumberFormat="1" applyFont="1" applyAlignment="1">
      <alignment horizontal="center" vertical="center"/>
    </xf>
    <xf numFmtId="4" fontId="2357" fillId="0" borderId="0" xfId="0" applyNumberFormat="1" applyFont="1" applyAlignment="1">
      <alignment horizontal="center" vertical="center"/>
    </xf>
    <xf numFmtId="164" fontId="2358" fillId="0" borderId="0" xfId="0" applyNumberFormat="1" applyFont="1" applyAlignment="1">
      <alignment horizontal="center" vertical="center"/>
    </xf>
    <xf numFmtId="4" fontId="2359" fillId="0" borderId="0" xfId="0" applyNumberFormat="1" applyFont="1" applyAlignment="1">
      <alignment horizontal="center" vertical="center"/>
    </xf>
    <xf numFmtId="164" fontId="2360" fillId="0" borderId="0" xfId="0" applyNumberFormat="1" applyFont="1" applyAlignment="1">
      <alignment horizontal="center" vertical="center"/>
    </xf>
    <xf numFmtId="4" fontId="2361" fillId="0" borderId="0" xfId="0" applyNumberFormat="1" applyFont="1" applyAlignment="1">
      <alignment horizontal="center" vertical="center"/>
    </xf>
    <xf numFmtId="164" fontId="2362" fillId="0" borderId="0" xfId="0" applyNumberFormat="1" applyFont="1" applyAlignment="1">
      <alignment horizontal="center" vertical="center"/>
    </xf>
    <xf numFmtId="4" fontId="2363" fillId="0" borderId="0" xfId="0" applyNumberFormat="1" applyFont="1" applyAlignment="1">
      <alignment horizontal="center" vertical="center"/>
    </xf>
    <xf numFmtId="164" fontId="2364" fillId="0" borderId="0" xfId="0" applyNumberFormat="1" applyFont="1" applyAlignment="1">
      <alignment horizontal="center" vertical="center"/>
    </xf>
    <xf numFmtId="4" fontId="2365" fillId="0" borderId="0" xfId="0" applyNumberFormat="1" applyFont="1" applyAlignment="1">
      <alignment horizontal="center" vertical="center"/>
    </xf>
    <xf numFmtId="164" fontId="2366" fillId="0" borderId="0" xfId="0" applyNumberFormat="1" applyFont="1" applyAlignment="1">
      <alignment horizontal="center" vertical="center"/>
    </xf>
    <xf numFmtId="4" fontId="2367" fillId="0" borderId="0" xfId="0" applyNumberFormat="1" applyFont="1" applyAlignment="1">
      <alignment horizontal="center" vertical="center"/>
    </xf>
    <xf numFmtId="164" fontId="2368" fillId="0" borderId="0" xfId="0" applyNumberFormat="1" applyFont="1" applyAlignment="1">
      <alignment horizontal="center" vertical="center"/>
    </xf>
    <xf numFmtId="4" fontId="2369" fillId="0" borderId="0" xfId="0" applyNumberFormat="1" applyFont="1" applyAlignment="1">
      <alignment horizontal="center" vertical="center"/>
    </xf>
    <xf numFmtId="164" fontId="2370" fillId="0" borderId="0" xfId="0" applyNumberFormat="1" applyFont="1" applyAlignment="1">
      <alignment horizontal="center" vertical="center"/>
    </xf>
    <xf numFmtId="4" fontId="2371" fillId="0" borderId="0" xfId="0" applyNumberFormat="1" applyFont="1" applyAlignment="1">
      <alignment horizontal="center" vertical="center"/>
    </xf>
    <xf numFmtId="164" fontId="2372" fillId="0" borderId="0" xfId="0" applyNumberFormat="1" applyFont="1" applyAlignment="1">
      <alignment horizontal="center" vertical="center"/>
    </xf>
    <xf numFmtId="4" fontId="2373" fillId="0" borderId="0" xfId="0" applyNumberFormat="1" applyFont="1" applyAlignment="1">
      <alignment horizontal="center" vertical="center"/>
    </xf>
    <xf numFmtId="164" fontId="2374" fillId="0" borderId="0" xfId="0" applyNumberFormat="1" applyFont="1" applyAlignment="1">
      <alignment horizontal="center" vertical="center"/>
    </xf>
    <xf numFmtId="4" fontId="2375" fillId="0" borderId="0" xfId="0" applyNumberFormat="1" applyFont="1" applyAlignment="1">
      <alignment horizontal="center" vertical="center"/>
    </xf>
    <xf numFmtId="164" fontId="2376" fillId="0" borderId="0" xfId="0" applyNumberFormat="1" applyFont="1" applyAlignment="1">
      <alignment horizontal="center" vertical="center"/>
    </xf>
    <xf numFmtId="4" fontId="2377" fillId="0" borderId="0" xfId="0" applyNumberFormat="1" applyFont="1" applyAlignment="1">
      <alignment horizontal="center" vertical="center"/>
    </xf>
    <xf numFmtId="164" fontId="2378" fillId="0" borderId="0" xfId="0" applyNumberFormat="1" applyFont="1" applyAlignment="1">
      <alignment horizontal="center" vertical="center"/>
    </xf>
    <xf numFmtId="0" fontId="2379" fillId="0" borderId="0" xfId="0" applyFont="1" applyAlignment="1">
      <alignment horizontal="center" vertical="center" wrapText="1"/>
    </xf>
    <xf numFmtId="4" fontId="2386" fillId="0" borderId="0" xfId="0" applyNumberFormat="1" applyFont="1" applyAlignment="1">
      <alignment horizontal="center" vertical="center"/>
    </xf>
    <xf numFmtId="164" fontId="2387" fillId="0" borderId="0" xfId="0" applyNumberFormat="1" applyFont="1" applyAlignment="1">
      <alignment horizontal="center" vertical="center"/>
    </xf>
    <xf numFmtId="4" fontId="2388" fillId="0" borderId="0" xfId="0" applyNumberFormat="1" applyFont="1" applyAlignment="1">
      <alignment horizontal="center" vertical="center"/>
    </xf>
    <xf numFmtId="164" fontId="2389" fillId="0" borderId="0" xfId="0" applyNumberFormat="1" applyFont="1" applyAlignment="1">
      <alignment horizontal="center" vertical="center"/>
    </xf>
    <xf numFmtId="4" fontId="2390" fillId="0" borderId="0" xfId="0" applyNumberFormat="1" applyFont="1" applyAlignment="1">
      <alignment horizontal="center" vertical="center"/>
    </xf>
    <xf numFmtId="164" fontId="2391" fillId="0" borderId="0" xfId="0" applyNumberFormat="1" applyFont="1" applyAlignment="1">
      <alignment horizontal="center" vertical="center"/>
    </xf>
    <xf numFmtId="4" fontId="2392" fillId="0" borderId="0" xfId="0" applyNumberFormat="1" applyFont="1" applyAlignment="1">
      <alignment horizontal="center" vertical="center"/>
    </xf>
    <xf numFmtId="164" fontId="2393" fillId="0" borderId="0" xfId="0" applyNumberFormat="1" applyFont="1" applyAlignment="1">
      <alignment horizontal="center" vertical="center"/>
    </xf>
    <xf numFmtId="4" fontId="2394" fillId="0" borderId="0" xfId="0" applyNumberFormat="1" applyFont="1" applyAlignment="1">
      <alignment horizontal="center" vertical="center"/>
    </xf>
    <xf numFmtId="164" fontId="2395" fillId="0" borderId="0" xfId="0" applyNumberFormat="1" applyFont="1" applyAlignment="1">
      <alignment horizontal="center" vertical="center"/>
    </xf>
    <xf numFmtId="4" fontId="2396" fillId="0" borderId="0" xfId="0" applyNumberFormat="1" applyFont="1" applyAlignment="1">
      <alignment horizontal="center" vertical="center"/>
    </xf>
    <xf numFmtId="164" fontId="2397" fillId="0" borderId="0" xfId="0" applyNumberFormat="1" applyFont="1" applyAlignment="1">
      <alignment horizontal="center" vertical="center"/>
    </xf>
    <xf numFmtId="4" fontId="2398" fillId="0" borderId="0" xfId="0" applyNumberFormat="1" applyFont="1" applyAlignment="1">
      <alignment horizontal="center" vertical="center"/>
    </xf>
    <xf numFmtId="164" fontId="2399" fillId="0" borderId="0" xfId="0" applyNumberFormat="1" applyFont="1" applyAlignment="1">
      <alignment horizontal="center" vertical="center"/>
    </xf>
    <xf numFmtId="4" fontId="2400" fillId="0" borderId="0" xfId="0" applyNumberFormat="1" applyFont="1" applyAlignment="1">
      <alignment horizontal="center" vertical="center"/>
    </xf>
    <xf numFmtId="164" fontId="2401" fillId="0" borderId="0" xfId="0" applyNumberFormat="1" applyFont="1" applyAlignment="1">
      <alignment horizontal="center" vertical="center"/>
    </xf>
    <xf numFmtId="4" fontId="2402" fillId="0" borderId="0" xfId="0" applyNumberFormat="1" applyFont="1" applyAlignment="1">
      <alignment horizontal="center" vertical="center"/>
    </xf>
    <xf numFmtId="164" fontId="2403" fillId="0" borderId="0" xfId="0" applyNumberFormat="1" applyFont="1" applyAlignment="1">
      <alignment horizontal="center" vertical="center"/>
    </xf>
    <xf numFmtId="4" fontId="2404" fillId="0" borderId="0" xfId="0" applyNumberFormat="1" applyFont="1" applyAlignment="1">
      <alignment horizontal="center" vertical="center"/>
    </xf>
    <xf numFmtId="164" fontId="2405" fillId="0" borderId="0" xfId="0" applyNumberFormat="1" applyFont="1" applyAlignment="1">
      <alignment horizontal="center" vertical="center"/>
    </xf>
    <xf numFmtId="4" fontId="2406" fillId="0" borderId="0" xfId="0" applyNumberFormat="1" applyFont="1" applyAlignment="1">
      <alignment horizontal="center" vertical="center"/>
    </xf>
    <xf numFmtId="164" fontId="2407" fillId="0" borderId="0" xfId="0" applyNumberFormat="1" applyFont="1" applyAlignment="1">
      <alignment horizontal="center" vertical="center"/>
    </xf>
    <xf numFmtId="4" fontId="2408" fillId="0" borderId="0" xfId="0" applyNumberFormat="1" applyFont="1" applyAlignment="1">
      <alignment horizontal="center" vertical="center"/>
    </xf>
    <xf numFmtId="164" fontId="2409" fillId="0" borderId="0" xfId="0" applyNumberFormat="1" applyFont="1" applyAlignment="1">
      <alignment horizontal="center" vertical="center"/>
    </xf>
    <xf numFmtId="0" fontId="2410" fillId="0" borderId="0" xfId="0" applyFont="1" applyAlignment="1">
      <alignment horizontal="center" vertical="center" wrapText="1"/>
    </xf>
    <xf numFmtId="4" fontId="2417" fillId="0" borderId="0" xfId="0" applyNumberFormat="1" applyFont="1" applyAlignment="1">
      <alignment horizontal="center" vertical="center"/>
    </xf>
    <xf numFmtId="164" fontId="2418" fillId="0" borderId="0" xfId="0" applyNumberFormat="1" applyFont="1" applyAlignment="1">
      <alignment horizontal="center" vertical="center"/>
    </xf>
    <xf numFmtId="4" fontId="2419" fillId="0" borderId="0" xfId="0" applyNumberFormat="1" applyFont="1" applyAlignment="1">
      <alignment horizontal="center" vertical="center"/>
    </xf>
    <xf numFmtId="164" fontId="2420" fillId="0" borderId="0" xfId="0" applyNumberFormat="1" applyFont="1" applyAlignment="1">
      <alignment horizontal="center" vertical="center"/>
    </xf>
    <xf numFmtId="4" fontId="2421" fillId="0" borderId="0" xfId="0" applyNumberFormat="1" applyFont="1" applyAlignment="1">
      <alignment horizontal="center" vertical="center"/>
    </xf>
    <xf numFmtId="164" fontId="2422" fillId="0" borderId="0" xfId="0" applyNumberFormat="1" applyFont="1" applyAlignment="1">
      <alignment horizontal="center" vertical="center"/>
    </xf>
    <xf numFmtId="4" fontId="2423" fillId="0" borderId="0" xfId="0" applyNumberFormat="1" applyFont="1" applyAlignment="1">
      <alignment horizontal="center" vertical="center"/>
    </xf>
    <xf numFmtId="164" fontId="2424" fillId="0" borderId="0" xfId="0" applyNumberFormat="1" applyFont="1" applyAlignment="1">
      <alignment horizontal="center" vertical="center"/>
    </xf>
    <xf numFmtId="4" fontId="2425" fillId="0" borderId="0" xfId="0" applyNumberFormat="1" applyFont="1" applyAlignment="1">
      <alignment horizontal="center" vertical="center"/>
    </xf>
    <xf numFmtId="164" fontId="2426" fillId="0" borderId="0" xfId="0" applyNumberFormat="1" applyFont="1" applyAlignment="1">
      <alignment horizontal="center" vertical="center"/>
    </xf>
    <xf numFmtId="4" fontId="2427" fillId="0" borderId="0" xfId="0" applyNumberFormat="1" applyFont="1" applyAlignment="1">
      <alignment horizontal="center" vertical="center"/>
    </xf>
    <xf numFmtId="164" fontId="2428" fillId="0" borderId="0" xfId="0" applyNumberFormat="1" applyFont="1" applyAlignment="1">
      <alignment horizontal="center" vertical="center"/>
    </xf>
    <xf numFmtId="4" fontId="2429" fillId="0" borderId="0" xfId="0" applyNumberFormat="1" applyFont="1" applyAlignment="1">
      <alignment horizontal="center" vertical="center"/>
    </xf>
    <xf numFmtId="164" fontId="2430" fillId="0" borderId="0" xfId="0" applyNumberFormat="1" applyFont="1" applyAlignment="1">
      <alignment horizontal="center" vertical="center"/>
    </xf>
    <xf numFmtId="4" fontId="2431" fillId="0" borderId="0" xfId="0" applyNumberFormat="1" applyFont="1" applyAlignment="1">
      <alignment horizontal="center" vertical="center"/>
    </xf>
    <xf numFmtId="164" fontId="2432" fillId="0" borderId="0" xfId="0" applyNumberFormat="1" applyFont="1" applyAlignment="1">
      <alignment horizontal="center" vertical="center"/>
    </xf>
    <xf numFmtId="4" fontId="2433" fillId="0" borderId="0" xfId="0" applyNumberFormat="1" applyFont="1" applyAlignment="1">
      <alignment horizontal="center" vertical="center"/>
    </xf>
    <xf numFmtId="164" fontId="2434" fillId="0" borderId="0" xfId="0" applyNumberFormat="1" applyFont="1" applyAlignment="1">
      <alignment horizontal="center" vertical="center"/>
    </xf>
    <xf numFmtId="4" fontId="2435" fillId="0" borderId="0" xfId="0" applyNumberFormat="1" applyFont="1" applyAlignment="1">
      <alignment horizontal="center" vertical="center"/>
    </xf>
    <xf numFmtId="164" fontId="2436" fillId="0" borderId="0" xfId="0" applyNumberFormat="1" applyFont="1" applyAlignment="1">
      <alignment horizontal="center" vertical="center"/>
    </xf>
    <xf numFmtId="4" fontId="2437" fillId="0" borderId="0" xfId="0" applyNumberFormat="1" applyFont="1" applyAlignment="1">
      <alignment horizontal="center" vertical="center"/>
    </xf>
    <xf numFmtId="164" fontId="2438" fillId="0" borderId="0" xfId="0" applyNumberFormat="1" applyFont="1" applyAlignment="1">
      <alignment horizontal="center" vertical="center"/>
    </xf>
    <xf numFmtId="4" fontId="2439" fillId="0" borderId="0" xfId="0" applyNumberFormat="1" applyFont="1" applyAlignment="1">
      <alignment horizontal="center" vertical="center"/>
    </xf>
    <xf numFmtId="164" fontId="2440" fillId="0" borderId="0" xfId="0" applyNumberFormat="1" applyFont="1" applyAlignment="1">
      <alignment horizontal="center" vertical="center"/>
    </xf>
    <xf numFmtId="0" fontId="2441" fillId="0" borderId="0" xfId="0" applyFont="1" applyAlignment="1">
      <alignment horizontal="center" vertical="center" wrapText="1"/>
    </xf>
    <xf numFmtId="4" fontId="2448" fillId="0" borderId="0" xfId="0" applyNumberFormat="1" applyFont="1" applyAlignment="1">
      <alignment horizontal="center" vertical="center"/>
    </xf>
    <xf numFmtId="164" fontId="2449" fillId="0" borderId="0" xfId="0" applyNumberFormat="1" applyFont="1" applyAlignment="1">
      <alignment horizontal="center" vertical="center"/>
    </xf>
    <xf numFmtId="4" fontId="2450" fillId="0" borderId="0" xfId="0" applyNumberFormat="1" applyFont="1" applyAlignment="1">
      <alignment horizontal="center" vertical="center"/>
    </xf>
    <xf numFmtId="164" fontId="2451" fillId="0" borderId="0" xfId="0" applyNumberFormat="1" applyFont="1" applyAlignment="1">
      <alignment horizontal="center" vertical="center"/>
    </xf>
    <xf numFmtId="4" fontId="2452" fillId="0" borderId="0" xfId="0" applyNumberFormat="1" applyFont="1" applyAlignment="1">
      <alignment horizontal="center" vertical="center"/>
    </xf>
    <xf numFmtId="164" fontId="2453" fillId="0" borderId="0" xfId="0" applyNumberFormat="1" applyFont="1" applyAlignment="1">
      <alignment horizontal="center" vertical="center"/>
    </xf>
    <xf numFmtId="4" fontId="2454" fillId="0" borderId="0" xfId="0" applyNumberFormat="1" applyFont="1" applyAlignment="1">
      <alignment horizontal="center" vertical="center"/>
    </xf>
    <xf numFmtId="164" fontId="2455" fillId="0" borderId="0" xfId="0" applyNumberFormat="1" applyFont="1" applyAlignment="1">
      <alignment horizontal="center" vertical="center"/>
    </xf>
    <xf numFmtId="4" fontId="2456" fillId="0" borderId="0" xfId="0" applyNumberFormat="1" applyFont="1" applyAlignment="1">
      <alignment horizontal="center" vertical="center"/>
    </xf>
    <xf numFmtId="164" fontId="2457" fillId="0" borderId="0" xfId="0" applyNumberFormat="1" applyFont="1" applyAlignment="1">
      <alignment horizontal="center" vertical="center"/>
    </xf>
    <xf numFmtId="4" fontId="2458" fillId="0" borderId="0" xfId="0" applyNumberFormat="1" applyFont="1" applyAlignment="1">
      <alignment horizontal="center" vertical="center"/>
    </xf>
    <xf numFmtId="164" fontId="2459" fillId="0" borderId="0" xfId="0" applyNumberFormat="1" applyFont="1" applyAlignment="1">
      <alignment horizontal="center" vertical="center"/>
    </xf>
    <xf numFmtId="4" fontId="2460" fillId="0" borderId="0" xfId="0" applyNumberFormat="1" applyFont="1" applyAlignment="1">
      <alignment horizontal="center" vertical="center"/>
    </xf>
    <xf numFmtId="164" fontId="2461" fillId="0" borderId="0" xfId="0" applyNumberFormat="1" applyFont="1" applyAlignment="1">
      <alignment horizontal="center" vertical="center"/>
    </xf>
    <xf numFmtId="4" fontId="2462" fillId="0" borderId="0" xfId="0" applyNumberFormat="1" applyFont="1" applyAlignment="1">
      <alignment horizontal="center" vertical="center"/>
    </xf>
    <xf numFmtId="164" fontId="2463" fillId="0" borderId="0" xfId="0" applyNumberFormat="1" applyFont="1" applyAlignment="1">
      <alignment horizontal="center" vertical="center"/>
    </xf>
    <xf numFmtId="4" fontId="2464" fillId="0" borderId="0" xfId="0" applyNumberFormat="1" applyFont="1" applyAlignment="1">
      <alignment horizontal="center" vertical="center"/>
    </xf>
    <xf numFmtId="164" fontId="2465" fillId="0" borderId="0" xfId="0" applyNumberFormat="1" applyFont="1" applyAlignment="1">
      <alignment horizontal="center" vertical="center"/>
    </xf>
    <xf numFmtId="4" fontId="2466" fillId="0" borderId="0" xfId="0" applyNumberFormat="1" applyFont="1" applyAlignment="1">
      <alignment horizontal="center" vertical="center"/>
    </xf>
    <xf numFmtId="164" fontId="2467" fillId="0" borderId="0" xfId="0" applyNumberFormat="1" applyFont="1" applyAlignment="1">
      <alignment horizontal="center" vertical="center"/>
    </xf>
    <xf numFmtId="4" fontId="2468" fillId="0" borderId="0" xfId="0" applyNumberFormat="1" applyFont="1" applyAlignment="1">
      <alignment horizontal="center" vertical="center"/>
    </xf>
    <xf numFmtId="164" fontId="2469" fillId="0" borderId="0" xfId="0" applyNumberFormat="1" applyFont="1" applyAlignment="1">
      <alignment horizontal="center" vertical="center"/>
    </xf>
    <xf numFmtId="4" fontId="2470" fillId="0" borderId="0" xfId="0" applyNumberFormat="1" applyFont="1" applyAlignment="1">
      <alignment horizontal="center" vertical="center"/>
    </xf>
    <xf numFmtId="164" fontId="2471" fillId="0" borderId="0" xfId="0" applyNumberFormat="1" applyFont="1" applyAlignment="1">
      <alignment horizontal="center" vertical="center"/>
    </xf>
    <xf numFmtId="0" fontId="2472" fillId="3" borderId="1" xfId="0" applyFont="1" applyFill="1" applyBorder="1" applyAlignment="1">
      <alignment horizontal="center" vertical="center" wrapText="1"/>
    </xf>
    <xf numFmtId="164" fontId="2472" fillId="3" borderId="1" xfId="0" applyNumberFormat="1" applyFont="1" applyFill="1" applyBorder="1" applyAlignment="1">
      <alignment horizontal="center" vertical="center" wrapText="1"/>
    </xf>
    <xf numFmtId="0" fontId="2473" fillId="0" borderId="0" xfId="0" applyFont="1" applyAlignment="1">
      <alignment horizontal="center" vertical="center" wrapText="1"/>
    </xf>
    <xf numFmtId="4" fontId="2480" fillId="0" borderId="0" xfId="0" applyNumberFormat="1" applyFont="1" applyAlignment="1">
      <alignment horizontal="center" vertical="center"/>
    </xf>
    <xf numFmtId="164" fontId="2481" fillId="0" borderId="0" xfId="0" applyNumberFormat="1" applyFont="1" applyAlignment="1">
      <alignment horizontal="center" vertical="center"/>
    </xf>
    <xf numFmtId="4" fontId="2482" fillId="0" borderId="0" xfId="0" applyNumberFormat="1" applyFont="1" applyAlignment="1">
      <alignment horizontal="center" vertical="center"/>
    </xf>
    <xf numFmtId="164" fontId="2483" fillId="0" borderId="0" xfId="0" applyNumberFormat="1" applyFont="1" applyAlignment="1">
      <alignment horizontal="center" vertical="center"/>
    </xf>
    <xf numFmtId="4" fontId="2484" fillId="0" borderId="0" xfId="0" applyNumberFormat="1" applyFont="1" applyAlignment="1">
      <alignment horizontal="center" vertical="center"/>
    </xf>
    <xf numFmtId="164" fontId="2485" fillId="0" borderId="0" xfId="0" applyNumberFormat="1" applyFont="1" applyAlignment="1">
      <alignment horizontal="center" vertical="center"/>
    </xf>
    <xf numFmtId="4" fontId="2486" fillId="0" borderId="0" xfId="0" applyNumberFormat="1" applyFont="1" applyAlignment="1">
      <alignment horizontal="center" vertical="center"/>
    </xf>
    <xf numFmtId="164" fontId="2487" fillId="0" borderId="0" xfId="0" applyNumberFormat="1" applyFont="1" applyAlignment="1">
      <alignment horizontal="center" vertical="center"/>
    </xf>
    <xf numFmtId="4" fontId="2488" fillId="0" borderId="0" xfId="0" applyNumberFormat="1" applyFont="1" applyAlignment="1">
      <alignment horizontal="center" vertical="center"/>
    </xf>
    <xf numFmtId="164" fontId="2489" fillId="0" borderId="0" xfId="0" applyNumberFormat="1" applyFont="1" applyAlignment="1">
      <alignment horizontal="center" vertical="center"/>
    </xf>
    <xf numFmtId="4" fontId="2490" fillId="0" borderId="0" xfId="0" applyNumberFormat="1" applyFont="1" applyAlignment="1">
      <alignment horizontal="center" vertical="center"/>
    </xf>
    <xf numFmtId="164" fontId="2491" fillId="0" borderId="0" xfId="0" applyNumberFormat="1" applyFont="1" applyAlignment="1">
      <alignment horizontal="center" vertical="center"/>
    </xf>
    <xf numFmtId="4" fontId="2492" fillId="0" borderId="0" xfId="0" applyNumberFormat="1" applyFont="1" applyAlignment="1">
      <alignment horizontal="center" vertical="center"/>
    </xf>
    <xf numFmtId="164" fontId="2493" fillId="0" borderId="0" xfId="0" applyNumberFormat="1" applyFont="1" applyAlignment="1">
      <alignment horizontal="center" vertical="center"/>
    </xf>
    <xf numFmtId="4" fontId="2494" fillId="0" borderId="0" xfId="0" applyNumberFormat="1" applyFont="1" applyAlignment="1">
      <alignment horizontal="center" vertical="center"/>
    </xf>
    <xf numFmtId="164" fontId="2495" fillId="0" borderId="0" xfId="0" applyNumberFormat="1" applyFont="1" applyAlignment="1">
      <alignment horizontal="center" vertical="center"/>
    </xf>
    <xf numFmtId="4" fontId="2496" fillId="0" borderId="0" xfId="0" applyNumberFormat="1" applyFont="1" applyAlignment="1">
      <alignment horizontal="center" vertical="center"/>
    </xf>
    <xf numFmtId="164" fontId="2497" fillId="0" borderId="0" xfId="0" applyNumberFormat="1" applyFont="1" applyAlignment="1">
      <alignment horizontal="center" vertical="center"/>
    </xf>
    <xf numFmtId="4" fontId="2498" fillId="0" borderId="0" xfId="0" applyNumberFormat="1" applyFont="1" applyAlignment="1">
      <alignment horizontal="center" vertical="center"/>
    </xf>
    <xf numFmtId="164" fontId="2499" fillId="0" borderId="0" xfId="0" applyNumberFormat="1" applyFont="1" applyAlignment="1">
      <alignment horizontal="center" vertical="center"/>
    </xf>
    <xf numFmtId="4" fontId="2500" fillId="0" borderId="0" xfId="0" applyNumberFormat="1" applyFont="1" applyAlignment="1">
      <alignment horizontal="center" vertical="center"/>
    </xf>
    <xf numFmtId="164" fontId="2501" fillId="0" borderId="0" xfId="0" applyNumberFormat="1" applyFont="1" applyAlignment="1">
      <alignment horizontal="center" vertical="center"/>
    </xf>
    <xf numFmtId="4" fontId="2502" fillId="0" borderId="0" xfId="0" applyNumberFormat="1" applyFont="1" applyAlignment="1">
      <alignment horizontal="center" vertical="center"/>
    </xf>
    <xf numFmtId="164" fontId="2503" fillId="0" borderId="0" xfId="0" applyNumberFormat="1" applyFont="1" applyAlignment="1">
      <alignment horizontal="center" vertical="center"/>
    </xf>
    <xf numFmtId="0" fontId="2504" fillId="0" borderId="0" xfId="0" applyFont="1" applyAlignment="1">
      <alignment horizontal="center" vertical="center" wrapText="1"/>
    </xf>
    <xf numFmtId="4" fontId="2511" fillId="0" borderId="0" xfId="0" applyNumberFormat="1" applyFont="1" applyAlignment="1">
      <alignment horizontal="center" vertical="center"/>
    </xf>
    <xf numFmtId="164" fontId="2512" fillId="0" borderId="0" xfId="0" applyNumberFormat="1" applyFont="1" applyAlignment="1">
      <alignment horizontal="center" vertical="center"/>
    </xf>
    <xf numFmtId="4" fontId="2513" fillId="0" borderId="0" xfId="0" applyNumberFormat="1" applyFont="1" applyAlignment="1">
      <alignment horizontal="center" vertical="center"/>
    </xf>
    <xf numFmtId="164" fontId="2514" fillId="0" borderId="0" xfId="0" applyNumberFormat="1" applyFont="1" applyAlignment="1">
      <alignment horizontal="center" vertical="center"/>
    </xf>
    <xf numFmtId="4" fontId="2515" fillId="0" borderId="0" xfId="0" applyNumberFormat="1" applyFont="1" applyAlignment="1">
      <alignment horizontal="center" vertical="center"/>
    </xf>
    <xf numFmtId="164" fontId="2516" fillId="0" borderId="0" xfId="0" applyNumberFormat="1" applyFont="1" applyAlignment="1">
      <alignment horizontal="center" vertical="center"/>
    </xf>
    <xf numFmtId="4" fontId="2517" fillId="0" borderId="0" xfId="0" applyNumberFormat="1" applyFont="1" applyAlignment="1">
      <alignment horizontal="center" vertical="center"/>
    </xf>
    <xf numFmtId="164" fontId="2518" fillId="0" borderId="0" xfId="0" applyNumberFormat="1" applyFont="1" applyAlignment="1">
      <alignment horizontal="center" vertical="center"/>
    </xf>
    <xf numFmtId="4" fontId="2519" fillId="0" borderId="0" xfId="0" applyNumberFormat="1" applyFont="1" applyAlignment="1">
      <alignment horizontal="center" vertical="center"/>
    </xf>
    <xf numFmtId="164" fontId="2520" fillId="0" borderId="0" xfId="0" applyNumberFormat="1" applyFont="1" applyAlignment="1">
      <alignment horizontal="center" vertical="center"/>
    </xf>
    <xf numFmtId="4" fontId="2521" fillId="0" borderId="0" xfId="0" applyNumberFormat="1" applyFont="1" applyAlignment="1">
      <alignment horizontal="center" vertical="center"/>
    </xf>
    <xf numFmtId="164" fontId="2522" fillId="0" borderId="0" xfId="0" applyNumberFormat="1" applyFont="1" applyAlignment="1">
      <alignment horizontal="center" vertical="center"/>
    </xf>
    <xf numFmtId="4" fontId="2523" fillId="0" borderId="0" xfId="0" applyNumberFormat="1" applyFont="1" applyAlignment="1">
      <alignment horizontal="center" vertical="center"/>
    </xf>
    <xf numFmtId="164" fontId="2524" fillId="0" borderId="0" xfId="0" applyNumberFormat="1" applyFont="1" applyAlignment="1">
      <alignment horizontal="center" vertical="center"/>
    </xf>
    <xf numFmtId="4" fontId="2525" fillId="0" borderId="0" xfId="0" applyNumberFormat="1" applyFont="1" applyAlignment="1">
      <alignment horizontal="center" vertical="center"/>
    </xf>
    <xf numFmtId="164" fontId="2526" fillId="0" borderId="0" xfId="0" applyNumberFormat="1" applyFont="1" applyAlignment="1">
      <alignment horizontal="center" vertical="center"/>
    </xf>
    <xf numFmtId="4" fontId="2527" fillId="0" borderId="0" xfId="0" applyNumberFormat="1" applyFont="1" applyAlignment="1">
      <alignment horizontal="center" vertical="center"/>
    </xf>
    <xf numFmtId="164" fontId="2528" fillId="0" borderId="0" xfId="0" applyNumberFormat="1" applyFont="1" applyAlignment="1">
      <alignment horizontal="center" vertical="center"/>
    </xf>
    <xf numFmtId="4" fontId="2529" fillId="0" borderId="0" xfId="0" applyNumberFormat="1" applyFont="1" applyAlignment="1">
      <alignment horizontal="center" vertical="center"/>
    </xf>
    <xf numFmtId="164" fontId="2530" fillId="0" borderId="0" xfId="0" applyNumberFormat="1" applyFont="1" applyAlignment="1">
      <alignment horizontal="center" vertical="center"/>
    </xf>
    <xf numFmtId="4" fontId="2531" fillId="0" borderId="0" xfId="0" applyNumberFormat="1" applyFont="1" applyAlignment="1">
      <alignment horizontal="center" vertical="center"/>
    </xf>
    <xf numFmtId="164" fontId="2532" fillId="0" borderId="0" xfId="0" applyNumberFormat="1" applyFont="1" applyAlignment="1">
      <alignment horizontal="center" vertical="center"/>
    </xf>
    <xf numFmtId="4" fontId="2533" fillId="0" borderId="0" xfId="0" applyNumberFormat="1" applyFont="1" applyAlignment="1">
      <alignment horizontal="center" vertical="center"/>
    </xf>
    <xf numFmtId="164" fontId="2534" fillId="0" borderId="0" xfId="0" applyNumberFormat="1" applyFont="1" applyAlignment="1">
      <alignment horizontal="center" vertical="center"/>
    </xf>
    <xf numFmtId="0" fontId="2535" fillId="0" borderId="0" xfId="0" applyFont="1" applyAlignment="1">
      <alignment horizontal="center" vertical="center" wrapText="1"/>
    </xf>
    <xf numFmtId="4" fontId="2542" fillId="0" borderId="0" xfId="0" applyNumberFormat="1" applyFont="1" applyAlignment="1">
      <alignment horizontal="center" vertical="center"/>
    </xf>
    <xf numFmtId="164" fontId="2543" fillId="0" borderId="0" xfId="0" applyNumberFormat="1" applyFont="1" applyAlignment="1">
      <alignment horizontal="center" vertical="center"/>
    </xf>
    <xf numFmtId="4" fontId="2544" fillId="0" borderId="0" xfId="0" applyNumberFormat="1" applyFont="1" applyAlignment="1">
      <alignment horizontal="center" vertical="center"/>
    </xf>
    <xf numFmtId="164" fontId="2545" fillId="0" borderId="0" xfId="0" applyNumberFormat="1" applyFont="1" applyAlignment="1">
      <alignment horizontal="center" vertical="center"/>
    </xf>
    <xf numFmtId="4" fontId="2546" fillId="0" borderId="0" xfId="0" applyNumberFormat="1" applyFont="1" applyAlignment="1">
      <alignment horizontal="center" vertical="center"/>
    </xf>
    <xf numFmtId="164" fontId="2547" fillId="0" borderId="0" xfId="0" applyNumberFormat="1" applyFont="1" applyAlignment="1">
      <alignment horizontal="center" vertical="center"/>
    </xf>
    <xf numFmtId="4" fontId="2548" fillId="0" borderId="0" xfId="0" applyNumberFormat="1" applyFont="1" applyAlignment="1">
      <alignment horizontal="center" vertical="center"/>
    </xf>
    <xf numFmtId="164" fontId="2549" fillId="0" borderId="0" xfId="0" applyNumberFormat="1" applyFont="1" applyAlignment="1">
      <alignment horizontal="center" vertical="center"/>
    </xf>
    <xf numFmtId="4" fontId="2550" fillId="0" borderId="0" xfId="0" applyNumberFormat="1" applyFont="1" applyAlignment="1">
      <alignment horizontal="center" vertical="center"/>
    </xf>
    <xf numFmtId="164" fontId="2551" fillId="0" borderId="0" xfId="0" applyNumberFormat="1" applyFont="1" applyAlignment="1">
      <alignment horizontal="center" vertical="center"/>
    </xf>
    <xf numFmtId="4" fontId="2552" fillId="0" borderId="0" xfId="0" applyNumberFormat="1" applyFont="1" applyAlignment="1">
      <alignment horizontal="center" vertical="center"/>
    </xf>
    <xf numFmtId="164" fontId="2553" fillId="0" borderId="0" xfId="0" applyNumberFormat="1" applyFont="1" applyAlignment="1">
      <alignment horizontal="center" vertical="center"/>
    </xf>
    <xf numFmtId="4" fontId="2554" fillId="0" borderId="0" xfId="0" applyNumberFormat="1" applyFont="1" applyAlignment="1">
      <alignment horizontal="center" vertical="center"/>
    </xf>
    <xf numFmtId="164" fontId="2555" fillId="0" borderId="0" xfId="0" applyNumberFormat="1" applyFont="1" applyAlignment="1">
      <alignment horizontal="center" vertical="center"/>
    </xf>
    <xf numFmtId="4" fontId="2556" fillId="0" borderId="0" xfId="0" applyNumberFormat="1" applyFont="1" applyAlignment="1">
      <alignment horizontal="center" vertical="center"/>
    </xf>
    <xf numFmtId="164" fontId="2557" fillId="0" borderId="0" xfId="0" applyNumberFormat="1" applyFont="1" applyAlignment="1">
      <alignment horizontal="center" vertical="center"/>
    </xf>
    <xf numFmtId="4" fontId="2558" fillId="0" borderId="0" xfId="0" applyNumberFormat="1" applyFont="1" applyAlignment="1">
      <alignment horizontal="center" vertical="center"/>
    </xf>
    <xf numFmtId="164" fontId="2559" fillId="0" borderId="0" xfId="0" applyNumberFormat="1" applyFont="1" applyAlignment="1">
      <alignment horizontal="center" vertical="center"/>
    </xf>
    <xf numFmtId="4" fontId="2560" fillId="0" borderId="0" xfId="0" applyNumberFormat="1" applyFont="1" applyAlignment="1">
      <alignment horizontal="center" vertical="center"/>
    </xf>
    <xf numFmtId="164" fontId="2561" fillId="0" borderId="0" xfId="0" applyNumberFormat="1" applyFont="1" applyAlignment="1">
      <alignment horizontal="center" vertical="center"/>
    </xf>
    <xf numFmtId="4" fontId="2562" fillId="0" borderId="0" xfId="0" applyNumberFormat="1" applyFont="1" applyAlignment="1">
      <alignment horizontal="center" vertical="center"/>
    </xf>
    <xf numFmtId="164" fontId="2563" fillId="0" borderId="0" xfId="0" applyNumberFormat="1" applyFont="1" applyAlignment="1">
      <alignment horizontal="center" vertical="center"/>
    </xf>
    <xf numFmtId="4" fontId="2564" fillId="0" borderId="0" xfId="0" applyNumberFormat="1" applyFont="1" applyAlignment="1">
      <alignment horizontal="center" vertical="center"/>
    </xf>
    <xf numFmtId="164" fontId="2565" fillId="0" borderId="0" xfId="0" applyNumberFormat="1" applyFont="1" applyAlignment="1">
      <alignment horizontal="center" vertical="center"/>
    </xf>
    <xf numFmtId="0" fontId="2566" fillId="3" borderId="1" xfId="0" applyFont="1" applyFill="1" applyBorder="1" applyAlignment="1">
      <alignment horizontal="center" vertical="center" wrapText="1"/>
    </xf>
    <xf numFmtId="164" fontId="2566" fillId="3" borderId="1" xfId="0" applyNumberFormat="1" applyFont="1" applyFill="1" applyBorder="1" applyAlignment="1">
      <alignment horizontal="center" vertical="center" wrapText="1"/>
    </xf>
    <xf numFmtId="0" fontId="2567" fillId="0" borderId="0" xfId="0" applyFont="1" applyAlignment="1">
      <alignment horizontal="center" vertical="center" wrapText="1"/>
    </xf>
    <xf numFmtId="4" fontId="2574" fillId="0" borderId="0" xfId="0" applyNumberFormat="1" applyFont="1" applyAlignment="1">
      <alignment horizontal="center" vertical="center"/>
    </xf>
    <xf numFmtId="164" fontId="2575" fillId="0" borderId="0" xfId="0" applyNumberFormat="1" applyFont="1" applyAlignment="1">
      <alignment horizontal="center" vertical="center"/>
    </xf>
    <xf numFmtId="4" fontId="2576" fillId="0" borderId="0" xfId="0" applyNumberFormat="1" applyFont="1" applyAlignment="1">
      <alignment horizontal="center" vertical="center"/>
    </xf>
    <xf numFmtId="164" fontId="2577" fillId="0" borderId="0" xfId="0" applyNumberFormat="1" applyFont="1" applyAlignment="1">
      <alignment horizontal="center" vertical="center"/>
    </xf>
    <xf numFmtId="4" fontId="2578" fillId="0" borderId="0" xfId="0" applyNumberFormat="1" applyFont="1" applyAlignment="1">
      <alignment horizontal="center" vertical="center"/>
    </xf>
    <xf numFmtId="164" fontId="2579" fillId="0" borderId="0" xfId="0" applyNumberFormat="1" applyFont="1" applyAlignment="1">
      <alignment horizontal="center" vertical="center"/>
    </xf>
    <xf numFmtId="4" fontId="2580" fillId="0" borderId="0" xfId="0" applyNumberFormat="1" applyFont="1" applyAlignment="1">
      <alignment horizontal="center" vertical="center"/>
    </xf>
    <xf numFmtId="164" fontId="2581" fillId="0" borderId="0" xfId="0" applyNumberFormat="1" applyFont="1" applyAlignment="1">
      <alignment horizontal="center" vertical="center"/>
    </xf>
    <xf numFmtId="4" fontId="2582" fillId="0" borderId="0" xfId="0" applyNumberFormat="1" applyFont="1" applyAlignment="1">
      <alignment horizontal="center" vertical="center"/>
    </xf>
    <xf numFmtId="164" fontId="2583" fillId="0" borderId="0" xfId="0" applyNumberFormat="1" applyFont="1" applyAlignment="1">
      <alignment horizontal="center" vertical="center"/>
    </xf>
    <xf numFmtId="4" fontId="2584" fillId="0" borderId="0" xfId="0" applyNumberFormat="1" applyFont="1" applyAlignment="1">
      <alignment horizontal="center" vertical="center"/>
    </xf>
    <xf numFmtId="164" fontId="2585" fillId="0" borderId="0" xfId="0" applyNumberFormat="1" applyFont="1" applyAlignment="1">
      <alignment horizontal="center" vertical="center"/>
    </xf>
    <xf numFmtId="4" fontId="2586" fillId="0" borderId="0" xfId="0" applyNumberFormat="1" applyFont="1" applyAlignment="1">
      <alignment horizontal="center" vertical="center"/>
    </xf>
    <xf numFmtId="164" fontId="2587" fillId="0" borderId="0" xfId="0" applyNumberFormat="1" applyFont="1" applyAlignment="1">
      <alignment horizontal="center" vertical="center"/>
    </xf>
    <xf numFmtId="4" fontId="2588" fillId="0" borderId="0" xfId="0" applyNumberFormat="1" applyFont="1" applyAlignment="1">
      <alignment horizontal="center" vertical="center"/>
    </xf>
    <xf numFmtId="164" fontId="2589" fillId="0" borderId="0" xfId="0" applyNumberFormat="1" applyFont="1" applyAlignment="1">
      <alignment horizontal="center" vertical="center"/>
    </xf>
    <xf numFmtId="4" fontId="2590" fillId="0" borderId="0" xfId="0" applyNumberFormat="1" applyFont="1" applyAlignment="1">
      <alignment horizontal="center" vertical="center"/>
    </xf>
    <xf numFmtId="164" fontId="2591" fillId="0" borderId="0" xfId="0" applyNumberFormat="1" applyFont="1" applyAlignment="1">
      <alignment horizontal="center" vertical="center"/>
    </xf>
    <xf numFmtId="4" fontId="2592" fillId="0" borderId="0" xfId="0" applyNumberFormat="1" applyFont="1" applyAlignment="1">
      <alignment horizontal="center" vertical="center"/>
    </xf>
    <xf numFmtId="164" fontId="2593" fillId="0" borderId="0" xfId="0" applyNumberFormat="1" applyFont="1" applyAlignment="1">
      <alignment horizontal="center" vertical="center"/>
    </xf>
    <xf numFmtId="4" fontId="2594" fillId="0" borderId="0" xfId="0" applyNumberFormat="1" applyFont="1" applyAlignment="1">
      <alignment horizontal="center" vertical="center"/>
    </xf>
    <xf numFmtId="164" fontId="2595" fillId="0" borderId="0" xfId="0" applyNumberFormat="1" applyFont="1" applyAlignment="1">
      <alignment horizontal="center" vertical="center"/>
    </xf>
    <xf numFmtId="4" fontId="2596" fillId="0" borderId="0" xfId="0" applyNumberFormat="1" applyFont="1" applyAlignment="1">
      <alignment horizontal="center" vertical="center"/>
    </xf>
    <xf numFmtId="164" fontId="2597" fillId="0" borderId="0" xfId="0" applyNumberFormat="1" applyFont="1" applyAlignment="1">
      <alignment horizontal="center" vertical="center"/>
    </xf>
    <xf numFmtId="0" fontId="2598" fillId="0" borderId="0" xfId="0" applyFont="1" applyAlignment="1">
      <alignment horizontal="center" vertical="center" wrapText="1"/>
    </xf>
    <xf numFmtId="4" fontId="2605" fillId="0" borderId="0" xfId="0" applyNumberFormat="1" applyFont="1" applyAlignment="1">
      <alignment horizontal="center" vertical="center"/>
    </xf>
    <xf numFmtId="164" fontId="2606" fillId="0" borderId="0" xfId="0" applyNumberFormat="1" applyFont="1" applyAlignment="1">
      <alignment horizontal="center" vertical="center"/>
    </xf>
    <xf numFmtId="4" fontId="2607" fillId="0" borderId="0" xfId="0" applyNumberFormat="1" applyFont="1" applyAlignment="1">
      <alignment horizontal="center" vertical="center"/>
    </xf>
    <xf numFmtId="164" fontId="2608" fillId="0" borderId="0" xfId="0" applyNumberFormat="1" applyFont="1" applyAlignment="1">
      <alignment horizontal="center" vertical="center"/>
    </xf>
    <xf numFmtId="4" fontId="2609" fillId="0" borderId="0" xfId="0" applyNumberFormat="1" applyFont="1" applyAlignment="1">
      <alignment horizontal="center" vertical="center"/>
    </xf>
    <xf numFmtId="164" fontId="2610" fillId="0" borderId="0" xfId="0" applyNumberFormat="1" applyFont="1" applyAlignment="1">
      <alignment horizontal="center" vertical="center"/>
    </xf>
    <xf numFmtId="4" fontId="2611" fillId="0" borderId="0" xfId="0" applyNumberFormat="1" applyFont="1" applyAlignment="1">
      <alignment horizontal="center" vertical="center"/>
    </xf>
    <xf numFmtId="164" fontId="2612" fillId="0" borderId="0" xfId="0" applyNumberFormat="1" applyFont="1" applyAlignment="1">
      <alignment horizontal="center" vertical="center"/>
    </xf>
    <xf numFmtId="4" fontId="2613" fillId="0" borderId="0" xfId="0" applyNumberFormat="1" applyFont="1" applyAlignment="1">
      <alignment horizontal="center" vertical="center"/>
    </xf>
    <xf numFmtId="164" fontId="2614" fillId="0" borderId="0" xfId="0" applyNumberFormat="1" applyFont="1" applyAlignment="1">
      <alignment horizontal="center" vertical="center"/>
    </xf>
    <xf numFmtId="4" fontId="2615" fillId="0" borderId="0" xfId="0" applyNumberFormat="1" applyFont="1" applyAlignment="1">
      <alignment horizontal="center" vertical="center"/>
    </xf>
    <xf numFmtId="164" fontId="2616" fillId="0" borderId="0" xfId="0" applyNumberFormat="1" applyFont="1" applyAlignment="1">
      <alignment horizontal="center" vertical="center"/>
    </xf>
    <xf numFmtId="4" fontId="2617" fillId="0" borderId="0" xfId="0" applyNumberFormat="1" applyFont="1" applyAlignment="1">
      <alignment horizontal="center" vertical="center"/>
    </xf>
    <xf numFmtId="164" fontId="2618" fillId="0" borderId="0" xfId="0" applyNumberFormat="1" applyFont="1" applyAlignment="1">
      <alignment horizontal="center" vertical="center"/>
    </xf>
    <xf numFmtId="4" fontId="2619" fillId="0" borderId="0" xfId="0" applyNumberFormat="1" applyFont="1" applyAlignment="1">
      <alignment horizontal="center" vertical="center"/>
    </xf>
    <xf numFmtId="164" fontId="2620" fillId="0" borderId="0" xfId="0" applyNumberFormat="1" applyFont="1" applyAlignment="1">
      <alignment horizontal="center" vertical="center"/>
    </xf>
    <xf numFmtId="4" fontId="2621" fillId="0" borderId="0" xfId="0" applyNumberFormat="1" applyFont="1" applyAlignment="1">
      <alignment horizontal="center" vertical="center"/>
    </xf>
    <xf numFmtId="164" fontId="2622" fillId="0" borderId="0" xfId="0" applyNumberFormat="1" applyFont="1" applyAlignment="1">
      <alignment horizontal="center" vertical="center"/>
    </xf>
    <xf numFmtId="4" fontId="2623" fillId="0" borderId="0" xfId="0" applyNumberFormat="1" applyFont="1" applyAlignment="1">
      <alignment horizontal="center" vertical="center"/>
    </xf>
    <xf numFmtId="164" fontId="2624" fillId="0" borderId="0" xfId="0" applyNumberFormat="1" applyFont="1" applyAlignment="1">
      <alignment horizontal="center" vertical="center"/>
    </xf>
    <xf numFmtId="4" fontId="2625" fillId="0" borderId="0" xfId="0" applyNumberFormat="1" applyFont="1" applyAlignment="1">
      <alignment horizontal="center" vertical="center"/>
    </xf>
    <xf numFmtId="164" fontId="2626" fillId="0" borderId="0" xfId="0" applyNumberFormat="1" applyFont="1" applyAlignment="1">
      <alignment horizontal="center" vertical="center"/>
    </xf>
    <xf numFmtId="4" fontId="2627" fillId="0" borderId="0" xfId="0" applyNumberFormat="1" applyFont="1" applyAlignment="1">
      <alignment horizontal="center" vertical="center"/>
    </xf>
    <xf numFmtId="164" fontId="2628" fillId="0" borderId="0" xfId="0" applyNumberFormat="1" applyFont="1" applyAlignment="1">
      <alignment horizontal="center" vertical="center"/>
    </xf>
    <xf numFmtId="0" fontId="2629" fillId="0" borderId="0" xfId="0" applyFont="1" applyAlignment="1">
      <alignment horizontal="center" vertical="center" wrapText="1"/>
    </xf>
    <xf numFmtId="4" fontId="2636" fillId="0" borderId="0" xfId="0" applyNumberFormat="1" applyFont="1" applyAlignment="1">
      <alignment horizontal="center" vertical="center"/>
    </xf>
    <xf numFmtId="164" fontId="2637" fillId="0" borderId="0" xfId="0" applyNumberFormat="1" applyFont="1" applyAlignment="1">
      <alignment horizontal="center" vertical="center"/>
    </xf>
    <xf numFmtId="4" fontId="2638" fillId="0" borderId="0" xfId="0" applyNumberFormat="1" applyFont="1" applyAlignment="1">
      <alignment horizontal="center" vertical="center"/>
    </xf>
    <xf numFmtId="164" fontId="2639" fillId="0" borderId="0" xfId="0" applyNumberFormat="1" applyFont="1" applyAlignment="1">
      <alignment horizontal="center" vertical="center"/>
    </xf>
    <xf numFmtId="4" fontId="2640" fillId="0" borderId="0" xfId="0" applyNumberFormat="1" applyFont="1" applyAlignment="1">
      <alignment horizontal="center" vertical="center"/>
    </xf>
    <xf numFmtId="164" fontId="2641" fillId="0" borderId="0" xfId="0" applyNumberFormat="1" applyFont="1" applyAlignment="1">
      <alignment horizontal="center" vertical="center"/>
    </xf>
    <xf numFmtId="4" fontId="2642" fillId="0" borderId="0" xfId="0" applyNumberFormat="1" applyFont="1" applyAlignment="1">
      <alignment horizontal="center" vertical="center"/>
    </xf>
    <xf numFmtId="164" fontId="2643" fillId="0" borderId="0" xfId="0" applyNumberFormat="1" applyFont="1" applyAlignment="1">
      <alignment horizontal="center" vertical="center"/>
    </xf>
    <xf numFmtId="4" fontId="2644" fillId="0" borderId="0" xfId="0" applyNumberFormat="1" applyFont="1" applyAlignment="1">
      <alignment horizontal="center" vertical="center"/>
    </xf>
    <xf numFmtId="164" fontId="2645" fillId="0" borderId="0" xfId="0" applyNumberFormat="1" applyFont="1" applyAlignment="1">
      <alignment horizontal="center" vertical="center"/>
    </xf>
    <xf numFmtId="4" fontId="2646" fillId="0" borderId="0" xfId="0" applyNumberFormat="1" applyFont="1" applyAlignment="1">
      <alignment horizontal="center" vertical="center"/>
    </xf>
    <xf numFmtId="164" fontId="2647" fillId="0" borderId="0" xfId="0" applyNumberFormat="1" applyFont="1" applyAlignment="1">
      <alignment horizontal="center" vertical="center"/>
    </xf>
    <xf numFmtId="4" fontId="2648" fillId="0" borderId="0" xfId="0" applyNumberFormat="1" applyFont="1" applyAlignment="1">
      <alignment horizontal="center" vertical="center"/>
    </xf>
    <xf numFmtId="164" fontId="2649" fillId="0" borderId="0" xfId="0" applyNumberFormat="1" applyFont="1" applyAlignment="1">
      <alignment horizontal="center" vertical="center"/>
    </xf>
    <xf numFmtId="4" fontId="2650" fillId="0" borderId="0" xfId="0" applyNumberFormat="1" applyFont="1" applyAlignment="1">
      <alignment horizontal="center" vertical="center"/>
    </xf>
    <xf numFmtId="164" fontId="2651" fillId="0" borderId="0" xfId="0" applyNumberFormat="1" applyFont="1" applyAlignment="1">
      <alignment horizontal="center" vertical="center"/>
    </xf>
    <xf numFmtId="4" fontId="2652" fillId="0" borderId="0" xfId="0" applyNumberFormat="1" applyFont="1" applyAlignment="1">
      <alignment horizontal="center" vertical="center"/>
    </xf>
    <xf numFmtId="164" fontId="2653" fillId="0" borderId="0" xfId="0" applyNumberFormat="1" applyFont="1" applyAlignment="1">
      <alignment horizontal="center" vertical="center"/>
    </xf>
    <xf numFmtId="4" fontId="2654" fillId="0" borderId="0" xfId="0" applyNumberFormat="1" applyFont="1" applyAlignment="1">
      <alignment horizontal="center" vertical="center"/>
    </xf>
    <xf numFmtId="164" fontId="2655" fillId="0" borderId="0" xfId="0" applyNumberFormat="1" applyFont="1" applyAlignment="1">
      <alignment horizontal="center" vertical="center"/>
    </xf>
    <xf numFmtId="4" fontId="2656" fillId="0" borderId="0" xfId="0" applyNumberFormat="1" applyFont="1" applyAlignment="1">
      <alignment horizontal="center" vertical="center"/>
    </xf>
    <xf numFmtId="164" fontId="2657" fillId="0" borderId="0" xfId="0" applyNumberFormat="1" applyFont="1" applyAlignment="1">
      <alignment horizontal="center" vertical="center"/>
    </xf>
    <xf numFmtId="4" fontId="2658" fillId="0" borderId="0" xfId="0" applyNumberFormat="1" applyFont="1" applyAlignment="1">
      <alignment horizontal="center" vertical="center"/>
    </xf>
    <xf numFmtId="164" fontId="2659" fillId="0" borderId="0" xfId="0" applyNumberFormat="1" applyFont="1" applyAlignment="1">
      <alignment horizontal="center" vertical="center"/>
    </xf>
    <xf numFmtId="0" fontId="2660" fillId="0" borderId="0" xfId="0" applyFont="1" applyAlignment="1">
      <alignment horizontal="center" vertical="center" wrapText="1"/>
    </xf>
    <xf numFmtId="4" fontId="2667" fillId="0" borderId="0" xfId="0" applyNumberFormat="1" applyFont="1" applyAlignment="1">
      <alignment horizontal="center" vertical="center"/>
    </xf>
    <xf numFmtId="164" fontId="2668" fillId="0" borderId="0" xfId="0" applyNumberFormat="1" applyFont="1" applyAlignment="1">
      <alignment horizontal="center" vertical="center"/>
    </xf>
    <xf numFmtId="4" fontId="2669" fillId="0" borderId="0" xfId="0" applyNumberFormat="1" applyFont="1" applyAlignment="1">
      <alignment horizontal="center" vertical="center"/>
    </xf>
    <xf numFmtId="164" fontId="2670" fillId="0" borderId="0" xfId="0" applyNumberFormat="1" applyFont="1" applyAlignment="1">
      <alignment horizontal="center" vertical="center"/>
    </xf>
    <xf numFmtId="4" fontId="2671" fillId="0" borderId="0" xfId="0" applyNumberFormat="1" applyFont="1" applyAlignment="1">
      <alignment horizontal="center" vertical="center"/>
    </xf>
    <xf numFmtId="164" fontId="2672" fillId="0" borderId="0" xfId="0" applyNumberFormat="1" applyFont="1" applyAlignment="1">
      <alignment horizontal="center" vertical="center"/>
    </xf>
    <xf numFmtId="4" fontId="2673" fillId="0" borderId="0" xfId="0" applyNumberFormat="1" applyFont="1" applyAlignment="1">
      <alignment horizontal="center" vertical="center"/>
    </xf>
    <xf numFmtId="164" fontId="2674" fillId="0" borderId="0" xfId="0" applyNumberFormat="1" applyFont="1" applyAlignment="1">
      <alignment horizontal="center" vertical="center"/>
    </xf>
    <xf numFmtId="4" fontId="2675" fillId="0" borderId="0" xfId="0" applyNumberFormat="1" applyFont="1" applyAlignment="1">
      <alignment horizontal="center" vertical="center"/>
    </xf>
    <xf numFmtId="164" fontId="2676" fillId="0" borderId="0" xfId="0" applyNumberFormat="1" applyFont="1" applyAlignment="1">
      <alignment horizontal="center" vertical="center"/>
    </xf>
    <xf numFmtId="4" fontId="2677" fillId="0" borderId="0" xfId="0" applyNumberFormat="1" applyFont="1" applyAlignment="1">
      <alignment horizontal="center" vertical="center"/>
    </xf>
    <xf numFmtId="164" fontId="2678" fillId="0" borderId="0" xfId="0" applyNumberFormat="1" applyFont="1" applyAlignment="1">
      <alignment horizontal="center" vertical="center"/>
    </xf>
    <xf numFmtId="4" fontId="2679" fillId="0" borderId="0" xfId="0" applyNumberFormat="1" applyFont="1" applyAlignment="1">
      <alignment horizontal="center" vertical="center"/>
    </xf>
    <xf numFmtId="164" fontId="2680" fillId="0" borderId="0" xfId="0" applyNumberFormat="1" applyFont="1" applyAlignment="1">
      <alignment horizontal="center" vertical="center"/>
    </xf>
    <xf numFmtId="4" fontId="2681" fillId="0" borderId="0" xfId="0" applyNumberFormat="1" applyFont="1" applyAlignment="1">
      <alignment horizontal="center" vertical="center"/>
    </xf>
    <xf numFmtId="164" fontId="2682" fillId="0" borderId="0" xfId="0" applyNumberFormat="1" applyFont="1" applyAlignment="1">
      <alignment horizontal="center" vertical="center"/>
    </xf>
    <xf numFmtId="4" fontId="2683" fillId="0" borderId="0" xfId="0" applyNumberFormat="1" applyFont="1" applyAlignment="1">
      <alignment horizontal="center" vertical="center"/>
    </xf>
    <xf numFmtId="164" fontId="2684" fillId="0" borderId="0" xfId="0" applyNumberFormat="1" applyFont="1" applyAlignment="1">
      <alignment horizontal="center" vertical="center"/>
    </xf>
    <xf numFmtId="4" fontId="2685" fillId="0" borderId="0" xfId="0" applyNumberFormat="1" applyFont="1" applyAlignment="1">
      <alignment horizontal="center" vertical="center"/>
    </xf>
    <xf numFmtId="164" fontId="2686" fillId="0" borderId="0" xfId="0" applyNumberFormat="1" applyFont="1" applyAlignment="1">
      <alignment horizontal="center" vertical="center"/>
    </xf>
    <xf numFmtId="4" fontId="2687" fillId="0" borderId="0" xfId="0" applyNumberFormat="1" applyFont="1" applyAlignment="1">
      <alignment horizontal="center" vertical="center"/>
    </xf>
    <xf numFmtId="164" fontId="2688" fillId="0" borderId="0" xfId="0" applyNumberFormat="1" applyFont="1" applyAlignment="1">
      <alignment horizontal="center" vertical="center"/>
    </xf>
    <xf numFmtId="4" fontId="2689" fillId="0" borderId="0" xfId="0" applyNumberFormat="1" applyFont="1" applyAlignment="1">
      <alignment horizontal="center" vertical="center"/>
    </xf>
    <xf numFmtId="164" fontId="2690" fillId="0" borderId="0" xfId="0" applyNumberFormat="1" applyFont="1" applyAlignment="1">
      <alignment horizontal="center" vertical="center"/>
    </xf>
    <xf numFmtId="0" fontId="2691" fillId="0" borderId="0" xfId="0" applyFont="1" applyAlignment="1">
      <alignment horizontal="center" vertical="center" wrapText="1"/>
    </xf>
    <xf numFmtId="4" fontId="2698" fillId="0" borderId="0" xfId="0" applyNumberFormat="1" applyFont="1" applyAlignment="1">
      <alignment horizontal="center" vertical="center"/>
    </xf>
    <xf numFmtId="164" fontId="2699" fillId="0" borderId="0" xfId="0" applyNumberFormat="1" applyFont="1" applyAlignment="1">
      <alignment horizontal="center" vertical="center"/>
    </xf>
    <xf numFmtId="4" fontId="2700" fillId="0" borderId="0" xfId="0" applyNumberFormat="1" applyFont="1" applyAlignment="1">
      <alignment horizontal="center" vertical="center"/>
    </xf>
    <xf numFmtId="164" fontId="2701" fillId="0" borderId="0" xfId="0" applyNumberFormat="1" applyFont="1" applyAlignment="1">
      <alignment horizontal="center" vertical="center"/>
    </xf>
    <xf numFmtId="4" fontId="2702" fillId="0" borderId="0" xfId="0" applyNumberFormat="1" applyFont="1" applyAlignment="1">
      <alignment horizontal="center" vertical="center"/>
    </xf>
    <xf numFmtId="164" fontId="2703" fillId="0" borderId="0" xfId="0" applyNumberFormat="1" applyFont="1" applyAlignment="1">
      <alignment horizontal="center" vertical="center"/>
    </xf>
    <xf numFmtId="4" fontId="2704" fillId="0" borderId="0" xfId="0" applyNumberFormat="1" applyFont="1" applyAlignment="1">
      <alignment horizontal="center" vertical="center"/>
    </xf>
    <xf numFmtId="164" fontId="2705" fillId="0" borderId="0" xfId="0" applyNumberFormat="1" applyFont="1" applyAlignment="1">
      <alignment horizontal="center" vertical="center"/>
    </xf>
    <xf numFmtId="4" fontId="2706" fillId="0" borderId="0" xfId="0" applyNumberFormat="1" applyFont="1" applyAlignment="1">
      <alignment horizontal="center" vertical="center"/>
    </xf>
    <xf numFmtId="164" fontId="2707" fillId="0" borderId="0" xfId="0" applyNumberFormat="1" applyFont="1" applyAlignment="1">
      <alignment horizontal="center" vertical="center"/>
    </xf>
    <xf numFmtId="4" fontId="2708" fillId="0" borderId="0" xfId="0" applyNumberFormat="1" applyFont="1" applyAlignment="1">
      <alignment horizontal="center" vertical="center"/>
    </xf>
    <xf numFmtId="164" fontId="2709" fillId="0" borderId="0" xfId="0" applyNumberFormat="1" applyFont="1" applyAlignment="1">
      <alignment horizontal="center" vertical="center"/>
    </xf>
    <xf numFmtId="4" fontId="2710" fillId="0" borderId="0" xfId="0" applyNumberFormat="1" applyFont="1" applyAlignment="1">
      <alignment horizontal="center" vertical="center"/>
    </xf>
    <xf numFmtId="164" fontId="2711" fillId="0" borderId="0" xfId="0" applyNumberFormat="1" applyFont="1" applyAlignment="1">
      <alignment horizontal="center" vertical="center"/>
    </xf>
    <xf numFmtId="4" fontId="2712" fillId="0" borderId="0" xfId="0" applyNumberFormat="1" applyFont="1" applyAlignment="1">
      <alignment horizontal="center" vertical="center"/>
    </xf>
    <xf numFmtId="164" fontId="2713" fillId="0" borderId="0" xfId="0" applyNumberFormat="1" applyFont="1" applyAlignment="1">
      <alignment horizontal="center" vertical="center"/>
    </xf>
    <xf numFmtId="4" fontId="2714" fillId="0" borderId="0" xfId="0" applyNumberFormat="1" applyFont="1" applyAlignment="1">
      <alignment horizontal="center" vertical="center"/>
    </xf>
    <xf numFmtId="164" fontId="2715" fillId="0" borderId="0" xfId="0" applyNumberFormat="1" applyFont="1" applyAlignment="1">
      <alignment horizontal="center" vertical="center"/>
    </xf>
    <xf numFmtId="4" fontId="2716" fillId="0" borderId="0" xfId="0" applyNumberFormat="1" applyFont="1" applyAlignment="1">
      <alignment horizontal="center" vertical="center"/>
    </xf>
    <xf numFmtId="164" fontId="2717" fillId="0" borderId="0" xfId="0" applyNumberFormat="1" applyFont="1" applyAlignment="1">
      <alignment horizontal="center" vertical="center"/>
    </xf>
    <xf numFmtId="4" fontId="2718" fillId="0" borderId="0" xfId="0" applyNumberFormat="1" applyFont="1" applyAlignment="1">
      <alignment horizontal="center" vertical="center"/>
    </xf>
    <xf numFmtId="164" fontId="2719" fillId="0" borderId="0" xfId="0" applyNumberFormat="1" applyFont="1" applyAlignment="1">
      <alignment horizontal="center" vertical="center"/>
    </xf>
    <xf numFmtId="4" fontId="2720" fillId="0" borderId="0" xfId="0" applyNumberFormat="1" applyFont="1" applyAlignment="1">
      <alignment horizontal="center" vertical="center"/>
    </xf>
    <xf numFmtId="164" fontId="2721" fillId="0" borderId="0" xfId="0" applyNumberFormat="1" applyFont="1" applyAlignment="1">
      <alignment horizontal="center" vertical="center"/>
    </xf>
    <xf numFmtId="0" fontId="2722" fillId="0" borderId="0" xfId="0" applyFont="1" applyAlignment="1">
      <alignment horizontal="center" vertical="center" wrapText="1"/>
    </xf>
    <xf numFmtId="4" fontId="2729" fillId="0" borderId="0" xfId="0" applyNumberFormat="1" applyFont="1" applyAlignment="1">
      <alignment horizontal="center" vertical="center"/>
    </xf>
    <xf numFmtId="164" fontId="2730" fillId="0" borderId="0" xfId="0" applyNumberFormat="1" applyFont="1" applyAlignment="1">
      <alignment horizontal="center" vertical="center"/>
    </xf>
    <xf numFmtId="4" fontId="2731" fillId="0" borderId="0" xfId="0" applyNumberFormat="1" applyFont="1" applyAlignment="1">
      <alignment horizontal="center" vertical="center"/>
    </xf>
    <xf numFmtId="164" fontId="2732" fillId="0" borderId="0" xfId="0" applyNumberFormat="1" applyFont="1" applyAlignment="1">
      <alignment horizontal="center" vertical="center"/>
    </xf>
    <xf numFmtId="4" fontId="2733" fillId="0" borderId="0" xfId="0" applyNumberFormat="1" applyFont="1" applyAlignment="1">
      <alignment horizontal="center" vertical="center"/>
    </xf>
    <xf numFmtId="164" fontId="2734" fillId="0" borderId="0" xfId="0" applyNumberFormat="1" applyFont="1" applyAlignment="1">
      <alignment horizontal="center" vertical="center"/>
    </xf>
    <xf numFmtId="4" fontId="2735" fillId="0" borderId="0" xfId="0" applyNumberFormat="1" applyFont="1" applyAlignment="1">
      <alignment horizontal="center" vertical="center"/>
    </xf>
    <xf numFmtId="164" fontId="2736" fillId="0" borderId="0" xfId="0" applyNumberFormat="1" applyFont="1" applyAlignment="1">
      <alignment horizontal="center" vertical="center"/>
    </xf>
    <xf numFmtId="4" fontId="2737" fillId="0" borderId="0" xfId="0" applyNumberFormat="1" applyFont="1" applyAlignment="1">
      <alignment horizontal="center" vertical="center"/>
    </xf>
    <xf numFmtId="164" fontId="2738" fillId="0" borderId="0" xfId="0" applyNumberFormat="1" applyFont="1" applyAlignment="1">
      <alignment horizontal="center" vertical="center"/>
    </xf>
    <xf numFmtId="4" fontId="2739" fillId="0" borderId="0" xfId="0" applyNumberFormat="1" applyFont="1" applyAlignment="1">
      <alignment horizontal="center" vertical="center"/>
    </xf>
    <xf numFmtId="164" fontId="2740" fillId="0" borderId="0" xfId="0" applyNumberFormat="1" applyFont="1" applyAlignment="1">
      <alignment horizontal="center" vertical="center"/>
    </xf>
    <xf numFmtId="4" fontId="2741" fillId="0" borderId="0" xfId="0" applyNumberFormat="1" applyFont="1" applyAlignment="1">
      <alignment horizontal="center" vertical="center"/>
    </xf>
    <xf numFmtId="164" fontId="2742" fillId="0" borderId="0" xfId="0" applyNumberFormat="1" applyFont="1" applyAlignment="1">
      <alignment horizontal="center" vertical="center"/>
    </xf>
    <xf numFmtId="4" fontId="2743" fillId="0" borderId="0" xfId="0" applyNumberFormat="1" applyFont="1" applyAlignment="1">
      <alignment horizontal="center" vertical="center"/>
    </xf>
    <xf numFmtId="164" fontId="2744" fillId="0" borderId="0" xfId="0" applyNumberFormat="1" applyFont="1" applyAlignment="1">
      <alignment horizontal="center" vertical="center"/>
    </xf>
    <xf numFmtId="4" fontId="2745" fillId="0" borderId="0" xfId="0" applyNumberFormat="1" applyFont="1" applyAlignment="1">
      <alignment horizontal="center" vertical="center"/>
    </xf>
    <xf numFmtId="164" fontId="2746" fillId="0" borderId="0" xfId="0" applyNumberFormat="1" applyFont="1" applyAlignment="1">
      <alignment horizontal="center" vertical="center"/>
    </xf>
    <xf numFmtId="4" fontId="2747" fillId="0" borderId="0" xfId="0" applyNumberFormat="1" applyFont="1" applyAlignment="1">
      <alignment horizontal="center" vertical="center"/>
    </xf>
    <xf numFmtId="164" fontId="2748" fillId="0" borderId="0" xfId="0" applyNumberFormat="1" applyFont="1" applyAlignment="1">
      <alignment horizontal="center" vertical="center"/>
    </xf>
    <xf numFmtId="4" fontId="2749" fillId="0" borderId="0" xfId="0" applyNumberFormat="1" applyFont="1" applyAlignment="1">
      <alignment horizontal="center" vertical="center"/>
    </xf>
    <xf numFmtId="164" fontId="2750" fillId="0" borderId="0" xfId="0" applyNumberFormat="1" applyFont="1" applyAlignment="1">
      <alignment horizontal="center" vertical="center"/>
    </xf>
    <xf numFmtId="4" fontId="2751" fillId="0" borderId="0" xfId="0" applyNumberFormat="1" applyFont="1" applyAlignment="1">
      <alignment horizontal="center" vertical="center"/>
    </xf>
    <xf numFmtId="164" fontId="2752" fillId="0" borderId="0" xfId="0" applyNumberFormat="1" applyFont="1" applyAlignment="1">
      <alignment horizontal="center" vertical="center"/>
    </xf>
    <xf numFmtId="0" fontId="2753" fillId="0" borderId="0" xfId="0" applyFont="1" applyAlignment="1">
      <alignment horizontal="center" vertical="center" wrapText="1"/>
    </xf>
    <xf numFmtId="4" fontId="2760" fillId="0" borderId="0" xfId="0" applyNumberFormat="1" applyFont="1" applyAlignment="1">
      <alignment horizontal="center" vertical="center"/>
    </xf>
    <xf numFmtId="164" fontId="2761" fillId="0" borderId="0" xfId="0" applyNumberFormat="1" applyFont="1" applyAlignment="1">
      <alignment horizontal="center" vertical="center"/>
    </xf>
    <xf numFmtId="4" fontId="2762" fillId="0" borderId="0" xfId="0" applyNumberFormat="1" applyFont="1" applyAlignment="1">
      <alignment horizontal="center" vertical="center"/>
    </xf>
    <xf numFmtId="164" fontId="2763" fillId="0" borderId="0" xfId="0" applyNumberFormat="1" applyFont="1" applyAlignment="1">
      <alignment horizontal="center" vertical="center"/>
    </xf>
    <xf numFmtId="4" fontId="2764" fillId="0" borderId="0" xfId="0" applyNumberFormat="1" applyFont="1" applyAlignment="1">
      <alignment horizontal="center" vertical="center"/>
    </xf>
    <xf numFmtId="164" fontId="2765" fillId="0" borderId="0" xfId="0" applyNumberFormat="1" applyFont="1" applyAlignment="1">
      <alignment horizontal="center" vertical="center"/>
    </xf>
    <xf numFmtId="4" fontId="2766" fillId="0" borderId="0" xfId="0" applyNumberFormat="1" applyFont="1" applyAlignment="1">
      <alignment horizontal="center" vertical="center"/>
    </xf>
    <xf numFmtId="164" fontId="2767" fillId="0" borderId="0" xfId="0" applyNumberFormat="1" applyFont="1" applyAlignment="1">
      <alignment horizontal="center" vertical="center"/>
    </xf>
    <xf numFmtId="4" fontId="2768" fillId="0" borderId="0" xfId="0" applyNumberFormat="1" applyFont="1" applyAlignment="1">
      <alignment horizontal="center" vertical="center"/>
    </xf>
    <xf numFmtId="164" fontId="2769" fillId="0" borderId="0" xfId="0" applyNumberFormat="1" applyFont="1" applyAlignment="1">
      <alignment horizontal="center" vertical="center"/>
    </xf>
    <xf numFmtId="4" fontId="2770" fillId="0" borderId="0" xfId="0" applyNumberFormat="1" applyFont="1" applyAlignment="1">
      <alignment horizontal="center" vertical="center"/>
    </xf>
    <xf numFmtId="164" fontId="2771" fillId="0" borderId="0" xfId="0" applyNumberFormat="1" applyFont="1" applyAlignment="1">
      <alignment horizontal="center" vertical="center"/>
    </xf>
    <xf numFmtId="4" fontId="2772" fillId="0" borderId="0" xfId="0" applyNumberFormat="1" applyFont="1" applyAlignment="1">
      <alignment horizontal="center" vertical="center"/>
    </xf>
    <xf numFmtId="164" fontId="2773" fillId="0" borderId="0" xfId="0" applyNumberFormat="1" applyFont="1" applyAlignment="1">
      <alignment horizontal="center" vertical="center"/>
    </xf>
    <xf numFmtId="4" fontId="2774" fillId="0" borderId="0" xfId="0" applyNumberFormat="1" applyFont="1" applyAlignment="1">
      <alignment horizontal="center" vertical="center"/>
    </xf>
    <xf numFmtId="164" fontId="2775" fillId="0" borderId="0" xfId="0" applyNumberFormat="1" applyFont="1" applyAlignment="1">
      <alignment horizontal="center" vertical="center"/>
    </xf>
    <xf numFmtId="4" fontId="2776" fillId="0" borderId="0" xfId="0" applyNumberFormat="1" applyFont="1" applyAlignment="1">
      <alignment horizontal="center" vertical="center"/>
    </xf>
    <xf numFmtId="164" fontId="2777" fillId="0" borderId="0" xfId="0" applyNumberFormat="1" applyFont="1" applyAlignment="1">
      <alignment horizontal="center" vertical="center"/>
    </xf>
    <xf numFmtId="4" fontId="2778" fillId="0" borderId="0" xfId="0" applyNumberFormat="1" applyFont="1" applyAlignment="1">
      <alignment horizontal="center" vertical="center"/>
    </xf>
    <xf numFmtId="164" fontId="2779" fillId="0" borderId="0" xfId="0" applyNumberFormat="1" applyFont="1" applyAlignment="1">
      <alignment horizontal="center" vertical="center"/>
    </xf>
    <xf numFmtId="4" fontId="2780" fillId="0" borderId="0" xfId="0" applyNumberFormat="1" applyFont="1" applyAlignment="1">
      <alignment horizontal="center" vertical="center"/>
    </xf>
    <xf numFmtId="164" fontId="2781" fillId="0" borderId="0" xfId="0" applyNumberFormat="1" applyFont="1" applyAlignment="1">
      <alignment horizontal="center" vertical="center"/>
    </xf>
    <xf numFmtId="4" fontId="2782" fillId="0" borderId="0" xfId="0" applyNumberFormat="1" applyFont="1" applyAlignment="1">
      <alignment horizontal="center" vertical="center"/>
    </xf>
    <xf numFmtId="164" fontId="2783" fillId="0" borderId="0" xfId="0" applyNumberFormat="1" applyFont="1" applyAlignment="1">
      <alignment horizontal="center" vertical="center"/>
    </xf>
    <xf numFmtId="0" fontId="2784" fillId="0" borderId="0" xfId="0" applyFont="1" applyAlignment="1">
      <alignment horizontal="center" vertical="center" wrapText="1"/>
    </xf>
    <xf numFmtId="4" fontId="2791" fillId="0" borderId="0" xfId="0" applyNumberFormat="1" applyFont="1" applyAlignment="1">
      <alignment horizontal="center" vertical="center"/>
    </xf>
    <xf numFmtId="164" fontId="2792" fillId="0" borderId="0" xfId="0" applyNumberFormat="1" applyFont="1" applyAlignment="1">
      <alignment horizontal="center" vertical="center"/>
    </xf>
    <xf numFmtId="4" fontId="2793" fillId="0" borderId="0" xfId="0" applyNumberFormat="1" applyFont="1" applyAlignment="1">
      <alignment horizontal="center" vertical="center"/>
    </xf>
    <xf numFmtId="164" fontId="2794" fillId="0" borderId="0" xfId="0" applyNumberFormat="1" applyFont="1" applyAlignment="1">
      <alignment horizontal="center" vertical="center"/>
    </xf>
    <xf numFmtId="4" fontId="2795" fillId="0" borderId="0" xfId="0" applyNumberFormat="1" applyFont="1" applyAlignment="1">
      <alignment horizontal="center" vertical="center"/>
    </xf>
    <xf numFmtId="164" fontId="2796" fillId="0" borderId="0" xfId="0" applyNumberFormat="1" applyFont="1" applyAlignment="1">
      <alignment horizontal="center" vertical="center"/>
    </xf>
    <xf numFmtId="4" fontId="2797" fillId="0" borderId="0" xfId="0" applyNumberFormat="1" applyFont="1" applyAlignment="1">
      <alignment horizontal="center" vertical="center"/>
    </xf>
    <xf numFmtId="164" fontId="2798" fillId="0" borderId="0" xfId="0" applyNumberFormat="1" applyFont="1" applyAlignment="1">
      <alignment horizontal="center" vertical="center"/>
    </xf>
    <xf numFmtId="4" fontId="2799" fillId="0" borderId="0" xfId="0" applyNumberFormat="1" applyFont="1" applyAlignment="1">
      <alignment horizontal="center" vertical="center"/>
    </xf>
    <xf numFmtId="164" fontId="2800" fillId="0" borderId="0" xfId="0" applyNumberFormat="1" applyFont="1" applyAlignment="1">
      <alignment horizontal="center" vertical="center"/>
    </xf>
    <xf numFmtId="4" fontId="2801" fillId="0" borderId="0" xfId="0" applyNumberFormat="1" applyFont="1" applyAlignment="1">
      <alignment horizontal="center" vertical="center"/>
    </xf>
    <xf numFmtId="164" fontId="2802" fillId="0" borderId="0" xfId="0" applyNumberFormat="1" applyFont="1" applyAlignment="1">
      <alignment horizontal="center" vertical="center"/>
    </xf>
    <xf numFmtId="4" fontId="2803" fillId="0" borderId="0" xfId="0" applyNumberFormat="1" applyFont="1" applyAlignment="1">
      <alignment horizontal="center" vertical="center"/>
    </xf>
    <xf numFmtId="164" fontId="2804" fillId="0" borderId="0" xfId="0" applyNumberFormat="1" applyFont="1" applyAlignment="1">
      <alignment horizontal="center" vertical="center"/>
    </xf>
    <xf numFmtId="4" fontId="2805" fillId="0" borderId="0" xfId="0" applyNumberFormat="1" applyFont="1" applyAlignment="1">
      <alignment horizontal="center" vertical="center"/>
    </xf>
    <xf numFmtId="164" fontId="2806" fillId="0" borderId="0" xfId="0" applyNumberFormat="1" applyFont="1" applyAlignment="1">
      <alignment horizontal="center" vertical="center"/>
    </xf>
    <xf numFmtId="4" fontId="2807" fillId="0" borderId="0" xfId="0" applyNumberFormat="1" applyFont="1" applyAlignment="1">
      <alignment horizontal="center" vertical="center"/>
    </xf>
    <xf numFmtId="164" fontId="2808" fillId="0" borderId="0" xfId="0" applyNumberFormat="1" applyFont="1" applyAlignment="1">
      <alignment horizontal="center" vertical="center"/>
    </xf>
    <xf numFmtId="4" fontId="2809" fillId="0" borderId="0" xfId="0" applyNumberFormat="1" applyFont="1" applyAlignment="1">
      <alignment horizontal="center" vertical="center"/>
    </xf>
    <xf numFmtId="164" fontId="2810" fillId="0" borderId="0" xfId="0" applyNumberFormat="1" applyFont="1" applyAlignment="1">
      <alignment horizontal="center" vertical="center"/>
    </xf>
    <xf numFmtId="4" fontId="2811" fillId="0" borderId="0" xfId="0" applyNumberFormat="1" applyFont="1" applyAlignment="1">
      <alignment horizontal="center" vertical="center"/>
    </xf>
    <xf numFmtId="164" fontId="2812" fillId="0" borderId="0" xfId="0" applyNumberFormat="1" applyFont="1" applyAlignment="1">
      <alignment horizontal="center" vertical="center"/>
    </xf>
    <xf numFmtId="4" fontId="2813" fillId="0" borderId="0" xfId="0" applyNumberFormat="1" applyFont="1" applyAlignment="1">
      <alignment horizontal="center" vertical="center"/>
    </xf>
    <xf numFmtId="164" fontId="2814" fillId="0" borderId="0" xfId="0" applyNumberFormat="1" applyFont="1" applyAlignment="1">
      <alignment horizontal="center" vertical="center"/>
    </xf>
    <xf numFmtId="0" fontId="2815" fillId="0" borderId="0" xfId="0" applyFont="1" applyAlignment="1">
      <alignment horizontal="center" vertical="center" wrapText="1"/>
    </xf>
    <xf numFmtId="4" fontId="2822" fillId="0" borderId="0" xfId="0" applyNumberFormat="1" applyFont="1" applyAlignment="1">
      <alignment horizontal="center" vertical="center"/>
    </xf>
    <xf numFmtId="164" fontId="2823" fillId="0" borderId="0" xfId="0" applyNumberFormat="1" applyFont="1" applyAlignment="1">
      <alignment horizontal="center" vertical="center"/>
    </xf>
    <xf numFmtId="4" fontId="2824" fillId="0" borderId="0" xfId="0" applyNumberFormat="1" applyFont="1" applyAlignment="1">
      <alignment horizontal="center" vertical="center"/>
    </xf>
    <xf numFmtId="164" fontId="2825" fillId="0" borderId="0" xfId="0" applyNumberFormat="1" applyFont="1" applyAlignment="1">
      <alignment horizontal="center" vertical="center"/>
    </xf>
    <xf numFmtId="4" fontId="2826" fillId="0" borderId="0" xfId="0" applyNumberFormat="1" applyFont="1" applyAlignment="1">
      <alignment horizontal="center" vertical="center"/>
    </xf>
    <xf numFmtId="164" fontId="2827" fillId="0" borderId="0" xfId="0" applyNumberFormat="1" applyFont="1" applyAlignment="1">
      <alignment horizontal="center" vertical="center"/>
    </xf>
    <xf numFmtId="4" fontId="2828" fillId="0" borderId="0" xfId="0" applyNumberFormat="1" applyFont="1" applyAlignment="1">
      <alignment horizontal="center" vertical="center"/>
    </xf>
    <xf numFmtId="164" fontId="2829" fillId="0" borderId="0" xfId="0" applyNumberFormat="1" applyFont="1" applyAlignment="1">
      <alignment horizontal="center" vertical="center"/>
    </xf>
    <xf numFmtId="4" fontId="2830" fillId="0" borderId="0" xfId="0" applyNumberFormat="1" applyFont="1" applyAlignment="1">
      <alignment horizontal="center" vertical="center"/>
    </xf>
    <xf numFmtId="164" fontId="2831" fillId="0" borderId="0" xfId="0" applyNumberFormat="1" applyFont="1" applyAlignment="1">
      <alignment horizontal="center" vertical="center"/>
    </xf>
    <xf numFmtId="4" fontId="2832" fillId="0" borderId="0" xfId="0" applyNumberFormat="1" applyFont="1" applyAlignment="1">
      <alignment horizontal="center" vertical="center"/>
    </xf>
    <xf numFmtId="164" fontId="2833" fillId="0" borderId="0" xfId="0" applyNumberFormat="1" applyFont="1" applyAlignment="1">
      <alignment horizontal="center" vertical="center"/>
    </xf>
    <xf numFmtId="4" fontId="2834" fillId="0" borderId="0" xfId="0" applyNumberFormat="1" applyFont="1" applyAlignment="1">
      <alignment horizontal="center" vertical="center"/>
    </xf>
    <xf numFmtId="164" fontId="2835" fillId="0" borderId="0" xfId="0" applyNumberFormat="1" applyFont="1" applyAlignment="1">
      <alignment horizontal="center" vertical="center"/>
    </xf>
    <xf numFmtId="4" fontId="2836" fillId="0" borderId="0" xfId="0" applyNumberFormat="1" applyFont="1" applyAlignment="1">
      <alignment horizontal="center" vertical="center"/>
    </xf>
    <xf numFmtId="164" fontId="2837" fillId="0" borderId="0" xfId="0" applyNumberFormat="1" applyFont="1" applyAlignment="1">
      <alignment horizontal="center" vertical="center"/>
    </xf>
    <xf numFmtId="4" fontId="2838" fillId="0" borderId="0" xfId="0" applyNumberFormat="1" applyFont="1" applyAlignment="1">
      <alignment horizontal="center" vertical="center"/>
    </xf>
    <xf numFmtId="164" fontId="2839" fillId="0" borderId="0" xfId="0" applyNumberFormat="1" applyFont="1" applyAlignment="1">
      <alignment horizontal="center" vertical="center"/>
    </xf>
    <xf numFmtId="4" fontId="2840" fillId="0" borderId="0" xfId="0" applyNumberFormat="1" applyFont="1" applyAlignment="1">
      <alignment horizontal="center" vertical="center"/>
    </xf>
    <xf numFmtId="164" fontId="2841" fillId="0" borderId="0" xfId="0" applyNumberFormat="1" applyFont="1" applyAlignment="1">
      <alignment horizontal="center" vertical="center"/>
    </xf>
    <xf numFmtId="4" fontId="2842" fillId="0" borderId="0" xfId="0" applyNumberFormat="1" applyFont="1" applyAlignment="1">
      <alignment horizontal="center" vertical="center"/>
    </xf>
    <xf numFmtId="164" fontId="2843" fillId="0" borderId="0" xfId="0" applyNumberFormat="1" applyFont="1" applyAlignment="1">
      <alignment horizontal="center" vertical="center"/>
    </xf>
    <xf numFmtId="4" fontId="2844" fillId="0" borderId="0" xfId="0" applyNumberFormat="1" applyFont="1" applyAlignment="1">
      <alignment horizontal="center" vertical="center"/>
    </xf>
    <xf numFmtId="164" fontId="2845" fillId="0" borderId="0" xfId="0" applyNumberFormat="1" applyFont="1" applyAlignment="1">
      <alignment horizontal="center" vertical="center"/>
    </xf>
    <xf numFmtId="0" fontId="2846" fillId="0" borderId="0" xfId="0" applyFont="1" applyAlignment="1">
      <alignment horizontal="center" vertical="center" wrapText="1"/>
    </xf>
    <xf numFmtId="4" fontId="2853" fillId="0" borderId="0" xfId="0" applyNumberFormat="1" applyFont="1" applyAlignment="1">
      <alignment horizontal="center" vertical="center"/>
    </xf>
    <xf numFmtId="164" fontId="2854" fillId="0" borderId="0" xfId="0" applyNumberFormat="1" applyFont="1" applyAlignment="1">
      <alignment horizontal="center" vertical="center"/>
    </xf>
    <xf numFmtId="4" fontId="2855" fillId="0" borderId="0" xfId="0" applyNumberFormat="1" applyFont="1" applyAlignment="1">
      <alignment horizontal="center" vertical="center"/>
    </xf>
    <xf numFmtId="164" fontId="2856" fillId="0" borderId="0" xfId="0" applyNumberFormat="1" applyFont="1" applyAlignment="1">
      <alignment horizontal="center" vertical="center"/>
    </xf>
    <xf numFmtId="4" fontId="2857" fillId="0" borderId="0" xfId="0" applyNumberFormat="1" applyFont="1" applyAlignment="1">
      <alignment horizontal="center" vertical="center"/>
    </xf>
    <xf numFmtId="164" fontId="2858" fillId="0" borderId="0" xfId="0" applyNumberFormat="1" applyFont="1" applyAlignment="1">
      <alignment horizontal="center" vertical="center"/>
    </xf>
    <xf numFmtId="4" fontId="2859" fillId="0" borderId="0" xfId="0" applyNumberFormat="1" applyFont="1" applyAlignment="1">
      <alignment horizontal="center" vertical="center"/>
    </xf>
    <xf numFmtId="164" fontId="2860" fillId="0" borderId="0" xfId="0" applyNumberFormat="1" applyFont="1" applyAlignment="1">
      <alignment horizontal="center" vertical="center"/>
    </xf>
    <xf numFmtId="4" fontId="2861" fillId="0" borderId="0" xfId="0" applyNumberFormat="1" applyFont="1" applyAlignment="1">
      <alignment horizontal="center" vertical="center"/>
    </xf>
    <xf numFmtId="164" fontId="2862" fillId="0" borderId="0" xfId="0" applyNumberFormat="1" applyFont="1" applyAlignment="1">
      <alignment horizontal="center" vertical="center"/>
    </xf>
    <xf numFmtId="4" fontId="2863" fillId="0" borderId="0" xfId="0" applyNumberFormat="1" applyFont="1" applyAlignment="1">
      <alignment horizontal="center" vertical="center"/>
    </xf>
    <xf numFmtId="164" fontId="2864" fillId="0" borderId="0" xfId="0" applyNumberFormat="1" applyFont="1" applyAlignment="1">
      <alignment horizontal="center" vertical="center"/>
    </xf>
    <xf numFmtId="4" fontId="2865" fillId="0" borderId="0" xfId="0" applyNumberFormat="1" applyFont="1" applyAlignment="1">
      <alignment horizontal="center" vertical="center"/>
    </xf>
    <xf numFmtId="164" fontId="2866" fillId="0" borderId="0" xfId="0" applyNumberFormat="1" applyFont="1" applyAlignment="1">
      <alignment horizontal="center" vertical="center"/>
    </xf>
    <xf numFmtId="4" fontId="2867" fillId="0" borderId="0" xfId="0" applyNumberFormat="1" applyFont="1" applyAlignment="1">
      <alignment horizontal="center" vertical="center"/>
    </xf>
    <xf numFmtId="164" fontId="2868" fillId="0" borderId="0" xfId="0" applyNumberFormat="1" applyFont="1" applyAlignment="1">
      <alignment horizontal="center" vertical="center"/>
    </xf>
    <xf numFmtId="4" fontId="2869" fillId="0" borderId="0" xfId="0" applyNumberFormat="1" applyFont="1" applyAlignment="1">
      <alignment horizontal="center" vertical="center"/>
    </xf>
    <xf numFmtId="164" fontId="2870" fillId="0" borderId="0" xfId="0" applyNumberFormat="1" applyFont="1" applyAlignment="1">
      <alignment horizontal="center" vertical="center"/>
    </xf>
    <xf numFmtId="4" fontId="2871" fillId="0" borderId="0" xfId="0" applyNumberFormat="1" applyFont="1" applyAlignment="1">
      <alignment horizontal="center" vertical="center"/>
    </xf>
    <xf numFmtId="164" fontId="2872" fillId="0" borderId="0" xfId="0" applyNumberFormat="1" applyFont="1" applyAlignment="1">
      <alignment horizontal="center" vertical="center"/>
    </xf>
    <xf numFmtId="4" fontId="2873" fillId="0" borderId="0" xfId="0" applyNumberFormat="1" applyFont="1" applyAlignment="1">
      <alignment horizontal="center" vertical="center"/>
    </xf>
    <xf numFmtId="164" fontId="2874" fillId="0" borderId="0" xfId="0" applyNumberFormat="1" applyFont="1" applyAlignment="1">
      <alignment horizontal="center" vertical="center"/>
    </xf>
    <xf numFmtId="4" fontId="2875" fillId="0" borderId="0" xfId="0" applyNumberFormat="1" applyFont="1" applyAlignment="1">
      <alignment horizontal="center" vertical="center"/>
    </xf>
    <xf numFmtId="164" fontId="2876" fillId="0" borderId="0" xfId="0" applyNumberFormat="1" applyFont="1" applyAlignment="1">
      <alignment horizontal="center" vertical="center"/>
    </xf>
    <xf numFmtId="0" fontId="2877" fillId="0" borderId="0" xfId="0" applyFont="1" applyAlignment="1">
      <alignment horizontal="center" vertical="center" wrapText="1"/>
    </xf>
    <xf numFmtId="4" fontId="2884" fillId="0" borderId="0" xfId="0" applyNumberFormat="1" applyFont="1" applyAlignment="1">
      <alignment horizontal="center" vertical="center"/>
    </xf>
    <xf numFmtId="164" fontId="2885" fillId="0" borderId="0" xfId="0" applyNumberFormat="1" applyFont="1" applyAlignment="1">
      <alignment horizontal="center" vertical="center"/>
    </xf>
    <xf numFmtId="4" fontId="2886" fillId="0" borderId="0" xfId="0" applyNumberFormat="1" applyFont="1" applyAlignment="1">
      <alignment horizontal="center" vertical="center"/>
    </xf>
    <xf numFmtId="164" fontId="2887" fillId="0" borderId="0" xfId="0" applyNumberFormat="1" applyFont="1" applyAlignment="1">
      <alignment horizontal="center" vertical="center"/>
    </xf>
    <xf numFmtId="4" fontId="2888" fillId="0" borderId="0" xfId="0" applyNumberFormat="1" applyFont="1" applyAlignment="1">
      <alignment horizontal="center" vertical="center"/>
    </xf>
    <xf numFmtId="164" fontId="2889" fillId="0" borderId="0" xfId="0" applyNumberFormat="1" applyFont="1" applyAlignment="1">
      <alignment horizontal="center" vertical="center"/>
    </xf>
    <xf numFmtId="4" fontId="2890" fillId="0" borderId="0" xfId="0" applyNumberFormat="1" applyFont="1" applyAlignment="1">
      <alignment horizontal="center" vertical="center"/>
    </xf>
    <xf numFmtId="164" fontId="2891" fillId="0" borderId="0" xfId="0" applyNumberFormat="1" applyFont="1" applyAlignment="1">
      <alignment horizontal="center" vertical="center"/>
    </xf>
    <xf numFmtId="4" fontId="2892" fillId="0" borderId="0" xfId="0" applyNumberFormat="1" applyFont="1" applyAlignment="1">
      <alignment horizontal="center" vertical="center"/>
    </xf>
    <xf numFmtId="164" fontId="2893" fillId="0" borderId="0" xfId="0" applyNumberFormat="1" applyFont="1" applyAlignment="1">
      <alignment horizontal="center" vertical="center"/>
    </xf>
    <xf numFmtId="4" fontId="2894" fillId="0" borderId="0" xfId="0" applyNumberFormat="1" applyFont="1" applyAlignment="1">
      <alignment horizontal="center" vertical="center"/>
    </xf>
    <xf numFmtId="164" fontId="2895" fillId="0" borderId="0" xfId="0" applyNumberFormat="1" applyFont="1" applyAlignment="1">
      <alignment horizontal="center" vertical="center"/>
    </xf>
    <xf numFmtId="4" fontId="2896" fillId="0" borderId="0" xfId="0" applyNumberFormat="1" applyFont="1" applyAlignment="1">
      <alignment horizontal="center" vertical="center"/>
    </xf>
    <xf numFmtId="164" fontId="2897" fillId="0" borderId="0" xfId="0" applyNumberFormat="1" applyFont="1" applyAlignment="1">
      <alignment horizontal="center" vertical="center"/>
    </xf>
    <xf numFmtId="4" fontId="2898" fillId="0" borderId="0" xfId="0" applyNumberFormat="1" applyFont="1" applyAlignment="1">
      <alignment horizontal="center" vertical="center"/>
    </xf>
    <xf numFmtId="164" fontId="2899" fillId="0" borderId="0" xfId="0" applyNumberFormat="1" applyFont="1" applyAlignment="1">
      <alignment horizontal="center" vertical="center"/>
    </xf>
    <xf numFmtId="4" fontId="2900" fillId="0" borderId="0" xfId="0" applyNumberFormat="1" applyFont="1" applyAlignment="1">
      <alignment horizontal="center" vertical="center"/>
    </xf>
    <xf numFmtId="164" fontId="2901" fillId="0" borderId="0" xfId="0" applyNumberFormat="1" applyFont="1" applyAlignment="1">
      <alignment horizontal="center" vertical="center"/>
    </xf>
    <xf numFmtId="4" fontId="2902" fillId="0" borderId="0" xfId="0" applyNumberFormat="1" applyFont="1" applyAlignment="1">
      <alignment horizontal="center" vertical="center"/>
    </xf>
    <xf numFmtId="164" fontId="2903" fillId="0" borderId="0" xfId="0" applyNumberFormat="1" applyFont="1" applyAlignment="1">
      <alignment horizontal="center" vertical="center"/>
    </xf>
    <xf numFmtId="4" fontId="2904" fillId="0" borderId="0" xfId="0" applyNumberFormat="1" applyFont="1" applyAlignment="1">
      <alignment horizontal="center" vertical="center"/>
    </xf>
    <xf numFmtId="164" fontId="2905" fillId="0" borderId="0" xfId="0" applyNumberFormat="1" applyFont="1" applyAlignment="1">
      <alignment horizontal="center" vertical="center"/>
    </xf>
    <xf numFmtId="4" fontId="2906" fillId="0" borderId="0" xfId="0" applyNumberFormat="1" applyFont="1" applyAlignment="1">
      <alignment horizontal="center" vertical="center"/>
    </xf>
    <xf numFmtId="164" fontId="2907" fillId="0" borderId="0" xfId="0" applyNumberFormat="1" applyFont="1" applyAlignment="1">
      <alignment horizontal="center" vertical="center"/>
    </xf>
    <xf numFmtId="0" fontId="2908" fillId="0" borderId="0" xfId="0" applyFont="1" applyAlignment="1">
      <alignment horizontal="center" vertical="center" wrapText="1"/>
    </xf>
    <xf numFmtId="4" fontId="2915" fillId="0" borderId="0" xfId="0" applyNumberFormat="1" applyFont="1" applyAlignment="1">
      <alignment horizontal="center" vertical="center"/>
    </xf>
    <xf numFmtId="164" fontId="2916" fillId="0" borderId="0" xfId="0" applyNumberFormat="1" applyFont="1" applyAlignment="1">
      <alignment horizontal="center" vertical="center"/>
    </xf>
    <xf numFmtId="4" fontId="2917" fillId="0" borderId="0" xfId="0" applyNumberFormat="1" applyFont="1" applyAlignment="1">
      <alignment horizontal="center" vertical="center"/>
    </xf>
    <xf numFmtId="164" fontId="2918" fillId="0" borderId="0" xfId="0" applyNumberFormat="1" applyFont="1" applyAlignment="1">
      <alignment horizontal="center" vertical="center"/>
    </xf>
    <xf numFmtId="4" fontId="2919" fillId="0" borderId="0" xfId="0" applyNumberFormat="1" applyFont="1" applyAlignment="1">
      <alignment horizontal="center" vertical="center"/>
    </xf>
    <xf numFmtId="164" fontId="2920" fillId="0" borderId="0" xfId="0" applyNumberFormat="1" applyFont="1" applyAlignment="1">
      <alignment horizontal="center" vertical="center"/>
    </xf>
    <xf numFmtId="4" fontId="2921" fillId="0" borderId="0" xfId="0" applyNumberFormat="1" applyFont="1" applyAlignment="1">
      <alignment horizontal="center" vertical="center"/>
    </xf>
    <xf numFmtId="164" fontId="2922" fillId="0" borderId="0" xfId="0" applyNumberFormat="1" applyFont="1" applyAlignment="1">
      <alignment horizontal="center" vertical="center"/>
    </xf>
    <xf numFmtId="4" fontId="2923" fillId="0" borderId="0" xfId="0" applyNumberFormat="1" applyFont="1" applyAlignment="1">
      <alignment horizontal="center" vertical="center"/>
    </xf>
    <xf numFmtId="164" fontId="2924" fillId="0" borderId="0" xfId="0" applyNumberFormat="1" applyFont="1" applyAlignment="1">
      <alignment horizontal="center" vertical="center"/>
    </xf>
    <xf numFmtId="4" fontId="2925" fillId="0" borderId="0" xfId="0" applyNumberFormat="1" applyFont="1" applyAlignment="1">
      <alignment horizontal="center" vertical="center"/>
    </xf>
    <xf numFmtId="164" fontId="2926" fillId="0" borderId="0" xfId="0" applyNumberFormat="1" applyFont="1" applyAlignment="1">
      <alignment horizontal="center" vertical="center"/>
    </xf>
    <xf numFmtId="4" fontId="2927" fillId="0" borderId="0" xfId="0" applyNumberFormat="1" applyFont="1" applyAlignment="1">
      <alignment horizontal="center" vertical="center"/>
    </xf>
    <xf numFmtId="164" fontId="2928" fillId="0" borderId="0" xfId="0" applyNumberFormat="1" applyFont="1" applyAlignment="1">
      <alignment horizontal="center" vertical="center"/>
    </xf>
    <xf numFmtId="4" fontId="2929" fillId="0" borderId="0" xfId="0" applyNumberFormat="1" applyFont="1" applyAlignment="1">
      <alignment horizontal="center" vertical="center"/>
    </xf>
    <xf numFmtId="164" fontId="2930" fillId="0" borderId="0" xfId="0" applyNumberFormat="1" applyFont="1" applyAlignment="1">
      <alignment horizontal="center" vertical="center"/>
    </xf>
    <xf numFmtId="4" fontId="2931" fillId="0" borderId="0" xfId="0" applyNumberFormat="1" applyFont="1" applyAlignment="1">
      <alignment horizontal="center" vertical="center"/>
    </xf>
    <xf numFmtId="164" fontId="2932" fillId="0" borderId="0" xfId="0" applyNumberFormat="1" applyFont="1" applyAlignment="1">
      <alignment horizontal="center" vertical="center"/>
    </xf>
    <xf numFmtId="4" fontId="2933" fillId="0" borderId="0" xfId="0" applyNumberFormat="1" applyFont="1" applyAlignment="1">
      <alignment horizontal="center" vertical="center"/>
    </xf>
    <xf numFmtId="164" fontId="2934" fillId="0" borderId="0" xfId="0" applyNumberFormat="1" applyFont="1" applyAlignment="1">
      <alignment horizontal="center" vertical="center"/>
    </xf>
    <xf numFmtId="4" fontId="2935" fillId="0" borderId="0" xfId="0" applyNumberFormat="1" applyFont="1" applyAlignment="1">
      <alignment horizontal="center" vertical="center"/>
    </xf>
    <xf numFmtId="164" fontId="2936" fillId="0" borderId="0" xfId="0" applyNumberFormat="1" applyFont="1" applyAlignment="1">
      <alignment horizontal="center" vertical="center"/>
    </xf>
    <xf numFmtId="4" fontId="2937" fillId="0" borderId="0" xfId="0" applyNumberFormat="1" applyFont="1" applyAlignment="1">
      <alignment horizontal="center" vertical="center"/>
    </xf>
    <xf numFmtId="164" fontId="2938" fillId="0" borderId="0" xfId="0" applyNumberFormat="1" applyFont="1" applyAlignment="1">
      <alignment horizontal="center" vertical="center"/>
    </xf>
    <xf numFmtId="0" fontId="2939" fillId="0" borderId="0" xfId="0" applyFont="1" applyAlignment="1">
      <alignment horizontal="center" vertical="center" wrapText="1"/>
    </xf>
    <xf numFmtId="4" fontId="2946" fillId="0" borderId="0" xfId="0" applyNumberFormat="1" applyFont="1" applyAlignment="1">
      <alignment horizontal="center" vertical="center"/>
    </xf>
    <xf numFmtId="164" fontId="2947" fillId="0" borderId="0" xfId="0" applyNumberFormat="1" applyFont="1" applyAlignment="1">
      <alignment horizontal="center" vertical="center"/>
    </xf>
    <xf numFmtId="4" fontId="2948" fillId="0" borderId="0" xfId="0" applyNumberFormat="1" applyFont="1" applyAlignment="1">
      <alignment horizontal="center" vertical="center"/>
    </xf>
    <xf numFmtId="164" fontId="2949" fillId="0" borderId="0" xfId="0" applyNumberFormat="1" applyFont="1" applyAlignment="1">
      <alignment horizontal="center" vertical="center"/>
    </xf>
    <xf numFmtId="4" fontId="2950" fillId="0" borderId="0" xfId="0" applyNumberFormat="1" applyFont="1" applyAlignment="1">
      <alignment horizontal="center" vertical="center"/>
    </xf>
    <xf numFmtId="164" fontId="2951" fillId="0" borderId="0" xfId="0" applyNumberFormat="1" applyFont="1" applyAlignment="1">
      <alignment horizontal="center" vertical="center"/>
    </xf>
    <xf numFmtId="4" fontId="2952" fillId="0" borderId="0" xfId="0" applyNumberFormat="1" applyFont="1" applyAlignment="1">
      <alignment horizontal="center" vertical="center"/>
    </xf>
    <xf numFmtId="164" fontId="2953" fillId="0" borderId="0" xfId="0" applyNumberFormat="1" applyFont="1" applyAlignment="1">
      <alignment horizontal="center" vertical="center"/>
    </xf>
    <xf numFmtId="4" fontId="2954" fillId="0" borderId="0" xfId="0" applyNumberFormat="1" applyFont="1" applyAlignment="1">
      <alignment horizontal="center" vertical="center"/>
    </xf>
    <xf numFmtId="164" fontId="2955" fillId="0" borderId="0" xfId="0" applyNumberFormat="1" applyFont="1" applyAlignment="1">
      <alignment horizontal="center" vertical="center"/>
    </xf>
    <xf numFmtId="4" fontId="2956" fillId="0" borderId="0" xfId="0" applyNumberFormat="1" applyFont="1" applyAlignment="1">
      <alignment horizontal="center" vertical="center"/>
    </xf>
    <xf numFmtId="164" fontId="2957" fillId="0" borderId="0" xfId="0" applyNumberFormat="1" applyFont="1" applyAlignment="1">
      <alignment horizontal="center" vertical="center"/>
    </xf>
    <xf numFmtId="4" fontId="2958" fillId="0" borderId="0" xfId="0" applyNumberFormat="1" applyFont="1" applyAlignment="1">
      <alignment horizontal="center" vertical="center"/>
    </xf>
    <xf numFmtId="164" fontId="2959" fillId="0" borderId="0" xfId="0" applyNumberFormat="1" applyFont="1" applyAlignment="1">
      <alignment horizontal="center" vertical="center"/>
    </xf>
    <xf numFmtId="4" fontId="2960" fillId="0" borderId="0" xfId="0" applyNumberFormat="1" applyFont="1" applyAlignment="1">
      <alignment horizontal="center" vertical="center"/>
    </xf>
    <xf numFmtId="164" fontId="2961" fillId="0" borderId="0" xfId="0" applyNumberFormat="1" applyFont="1" applyAlignment="1">
      <alignment horizontal="center" vertical="center"/>
    </xf>
    <xf numFmtId="4" fontId="2962" fillId="0" borderId="0" xfId="0" applyNumberFormat="1" applyFont="1" applyAlignment="1">
      <alignment horizontal="center" vertical="center"/>
    </xf>
    <xf numFmtId="164" fontId="2963" fillId="0" borderId="0" xfId="0" applyNumberFormat="1" applyFont="1" applyAlignment="1">
      <alignment horizontal="center" vertical="center"/>
    </xf>
    <xf numFmtId="4" fontId="2964" fillId="0" borderId="0" xfId="0" applyNumberFormat="1" applyFont="1" applyAlignment="1">
      <alignment horizontal="center" vertical="center"/>
    </xf>
    <xf numFmtId="164" fontId="2965" fillId="0" borderId="0" xfId="0" applyNumberFormat="1" applyFont="1" applyAlignment="1">
      <alignment horizontal="center" vertical="center"/>
    </xf>
    <xf numFmtId="4" fontId="2966" fillId="0" borderId="0" xfId="0" applyNumberFormat="1" applyFont="1" applyAlignment="1">
      <alignment horizontal="center" vertical="center"/>
    </xf>
    <xf numFmtId="164" fontId="2967" fillId="0" borderId="0" xfId="0" applyNumberFormat="1" applyFont="1" applyAlignment="1">
      <alignment horizontal="center" vertical="center"/>
    </xf>
    <xf numFmtId="4" fontId="2968" fillId="0" borderId="0" xfId="0" applyNumberFormat="1" applyFont="1" applyAlignment="1">
      <alignment horizontal="center" vertical="center"/>
    </xf>
    <xf numFmtId="164" fontId="2969" fillId="0" borderId="0" xfId="0" applyNumberFormat="1" applyFont="1" applyAlignment="1">
      <alignment horizontal="center" vertical="center"/>
    </xf>
    <xf numFmtId="0" fontId="2970" fillId="0" borderId="0" xfId="0" applyFont="1" applyAlignment="1">
      <alignment horizontal="center" vertical="center" wrapText="1"/>
    </xf>
    <xf numFmtId="4" fontId="2977" fillId="0" borderId="0" xfId="0" applyNumberFormat="1" applyFont="1" applyAlignment="1">
      <alignment horizontal="center" vertical="center"/>
    </xf>
    <xf numFmtId="164" fontId="2978" fillId="0" borderId="0" xfId="0" applyNumberFormat="1" applyFont="1" applyAlignment="1">
      <alignment horizontal="center" vertical="center"/>
    </xf>
    <xf numFmtId="4" fontId="2979" fillId="0" borderId="0" xfId="0" applyNumberFormat="1" applyFont="1" applyAlignment="1">
      <alignment horizontal="center" vertical="center"/>
    </xf>
    <xf numFmtId="164" fontId="2980" fillId="0" borderId="0" xfId="0" applyNumberFormat="1" applyFont="1" applyAlignment="1">
      <alignment horizontal="center" vertical="center"/>
    </xf>
    <xf numFmtId="4" fontId="2981" fillId="0" borderId="0" xfId="0" applyNumberFormat="1" applyFont="1" applyAlignment="1">
      <alignment horizontal="center" vertical="center"/>
    </xf>
    <xf numFmtId="164" fontId="2982" fillId="0" borderId="0" xfId="0" applyNumberFormat="1" applyFont="1" applyAlignment="1">
      <alignment horizontal="center" vertical="center"/>
    </xf>
    <xf numFmtId="4" fontId="2983" fillId="0" borderId="0" xfId="0" applyNumberFormat="1" applyFont="1" applyAlignment="1">
      <alignment horizontal="center" vertical="center"/>
    </xf>
    <xf numFmtId="164" fontId="2984" fillId="0" borderId="0" xfId="0" applyNumberFormat="1" applyFont="1" applyAlignment="1">
      <alignment horizontal="center" vertical="center"/>
    </xf>
    <xf numFmtId="4" fontId="2985" fillId="0" borderId="0" xfId="0" applyNumberFormat="1" applyFont="1" applyAlignment="1">
      <alignment horizontal="center" vertical="center"/>
    </xf>
    <xf numFmtId="164" fontId="2986" fillId="0" borderId="0" xfId="0" applyNumberFormat="1" applyFont="1" applyAlignment="1">
      <alignment horizontal="center" vertical="center"/>
    </xf>
    <xf numFmtId="4" fontId="2987" fillId="0" borderId="0" xfId="0" applyNumberFormat="1" applyFont="1" applyAlignment="1">
      <alignment horizontal="center" vertical="center"/>
    </xf>
    <xf numFmtId="164" fontId="2988" fillId="0" borderId="0" xfId="0" applyNumberFormat="1" applyFont="1" applyAlignment="1">
      <alignment horizontal="center" vertical="center"/>
    </xf>
    <xf numFmtId="4" fontId="2989" fillId="0" borderId="0" xfId="0" applyNumberFormat="1" applyFont="1" applyAlignment="1">
      <alignment horizontal="center" vertical="center"/>
    </xf>
    <xf numFmtId="164" fontId="2990" fillId="0" borderId="0" xfId="0" applyNumberFormat="1" applyFont="1" applyAlignment="1">
      <alignment horizontal="center" vertical="center"/>
    </xf>
    <xf numFmtId="4" fontId="2991" fillId="0" borderId="0" xfId="0" applyNumberFormat="1" applyFont="1" applyAlignment="1">
      <alignment horizontal="center" vertical="center"/>
    </xf>
    <xf numFmtId="164" fontId="2992" fillId="0" borderId="0" xfId="0" applyNumberFormat="1" applyFont="1" applyAlignment="1">
      <alignment horizontal="center" vertical="center"/>
    </xf>
    <xf numFmtId="4" fontId="2993" fillId="0" borderId="0" xfId="0" applyNumberFormat="1" applyFont="1" applyAlignment="1">
      <alignment horizontal="center" vertical="center"/>
    </xf>
    <xf numFmtId="164" fontId="2994" fillId="0" borderId="0" xfId="0" applyNumberFormat="1" applyFont="1" applyAlignment="1">
      <alignment horizontal="center" vertical="center"/>
    </xf>
    <xf numFmtId="4" fontId="2995" fillId="0" borderId="0" xfId="0" applyNumberFormat="1" applyFont="1" applyAlignment="1">
      <alignment horizontal="center" vertical="center"/>
    </xf>
    <xf numFmtId="164" fontId="2996" fillId="0" borderId="0" xfId="0" applyNumberFormat="1" applyFont="1" applyAlignment="1">
      <alignment horizontal="center" vertical="center"/>
    </xf>
    <xf numFmtId="4" fontId="2997" fillId="0" borderId="0" xfId="0" applyNumberFormat="1" applyFont="1" applyAlignment="1">
      <alignment horizontal="center" vertical="center"/>
    </xf>
    <xf numFmtId="164" fontId="2998" fillId="0" borderId="0" xfId="0" applyNumberFormat="1" applyFont="1" applyAlignment="1">
      <alignment horizontal="center" vertical="center"/>
    </xf>
    <xf numFmtId="4" fontId="2999" fillId="0" borderId="0" xfId="0" applyNumberFormat="1" applyFont="1" applyAlignment="1">
      <alignment horizontal="center" vertical="center"/>
    </xf>
    <xf numFmtId="164" fontId="3000" fillId="0" borderId="0" xfId="0" applyNumberFormat="1" applyFont="1" applyAlignment="1">
      <alignment horizontal="center" vertical="center"/>
    </xf>
    <xf numFmtId="0" fontId="3001" fillId="0" borderId="0" xfId="0" applyFont="1" applyAlignment="1">
      <alignment horizontal="center" vertical="center" wrapText="1"/>
    </xf>
    <xf numFmtId="4" fontId="3008" fillId="0" borderId="0" xfId="0" applyNumberFormat="1" applyFont="1" applyAlignment="1">
      <alignment horizontal="center" vertical="center"/>
    </xf>
    <xf numFmtId="164" fontId="3009" fillId="0" borderId="0" xfId="0" applyNumberFormat="1" applyFont="1" applyAlignment="1">
      <alignment horizontal="center" vertical="center"/>
    </xf>
    <xf numFmtId="4" fontId="3010" fillId="0" borderId="0" xfId="0" applyNumberFormat="1" applyFont="1" applyAlignment="1">
      <alignment horizontal="center" vertical="center"/>
    </xf>
    <xf numFmtId="164" fontId="3011" fillId="0" borderId="0" xfId="0" applyNumberFormat="1" applyFont="1" applyAlignment="1">
      <alignment horizontal="center" vertical="center"/>
    </xf>
    <xf numFmtId="4" fontId="3012" fillId="0" borderId="0" xfId="0" applyNumberFormat="1" applyFont="1" applyAlignment="1">
      <alignment horizontal="center" vertical="center"/>
    </xf>
    <xf numFmtId="164" fontId="3013" fillId="0" borderId="0" xfId="0" applyNumberFormat="1" applyFont="1" applyAlignment="1">
      <alignment horizontal="center" vertical="center"/>
    </xf>
    <xf numFmtId="4" fontId="3014" fillId="0" borderId="0" xfId="0" applyNumberFormat="1" applyFont="1" applyAlignment="1">
      <alignment horizontal="center" vertical="center"/>
    </xf>
    <xf numFmtId="164" fontId="3015" fillId="0" borderId="0" xfId="0" applyNumberFormat="1" applyFont="1" applyAlignment="1">
      <alignment horizontal="center" vertical="center"/>
    </xf>
    <xf numFmtId="4" fontId="3016" fillId="0" borderId="0" xfId="0" applyNumberFormat="1" applyFont="1" applyAlignment="1">
      <alignment horizontal="center" vertical="center"/>
    </xf>
    <xf numFmtId="164" fontId="3017" fillId="0" borderId="0" xfId="0" applyNumberFormat="1" applyFont="1" applyAlignment="1">
      <alignment horizontal="center" vertical="center"/>
    </xf>
    <xf numFmtId="4" fontId="3018" fillId="0" borderId="0" xfId="0" applyNumberFormat="1" applyFont="1" applyAlignment="1">
      <alignment horizontal="center" vertical="center"/>
    </xf>
    <xf numFmtId="164" fontId="3019" fillId="0" borderId="0" xfId="0" applyNumberFormat="1" applyFont="1" applyAlignment="1">
      <alignment horizontal="center" vertical="center"/>
    </xf>
    <xf numFmtId="4" fontId="3020" fillId="0" borderId="0" xfId="0" applyNumberFormat="1" applyFont="1" applyAlignment="1">
      <alignment horizontal="center" vertical="center"/>
    </xf>
    <xf numFmtId="164" fontId="3021" fillId="0" borderId="0" xfId="0" applyNumberFormat="1" applyFont="1" applyAlignment="1">
      <alignment horizontal="center" vertical="center"/>
    </xf>
    <xf numFmtId="4" fontId="3022" fillId="0" borderId="0" xfId="0" applyNumberFormat="1" applyFont="1" applyAlignment="1">
      <alignment horizontal="center" vertical="center"/>
    </xf>
    <xf numFmtId="164" fontId="3023" fillId="0" borderId="0" xfId="0" applyNumberFormat="1" applyFont="1" applyAlignment="1">
      <alignment horizontal="center" vertical="center"/>
    </xf>
    <xf numFmtId="4" fontId="3024" fillId="0" borderId="0" xfId="0" applyNumberFormat="1" applyFont="1" applyAlignment="1">
      <alignment horizontal="center" vertical="center"/>
    </xf>
    <xf numFmtId="164" fontId="3025" fillId="0" borderId="0" xfId="0" applyNumberFormat="1" applyFont="1" applyAlignment="1">
      <alignment horizontal="center" vertical="center"/>
    </xf>
    <xf numFmtId="4" fontId="3026" fillId="0" borderId="0" xfId="0" applyNumberFormat="1" applyFont="1" applyAlignment="1">
      <alignment horizontal="center" vertical="center"/>
    </xf>
    <xf numFmtId="164" fontId="3027" fillId="0" borderId="0" xfId="0" applyNumberFormat="1" applyFont="1" applyAlignment="1">
      <alignment horizontal="center" vertical="center"/>
    </xf>
    <xf numFmtId="4" fontId="3028" fillId="0" borderId="0" xfId="0" applyNumberFormat="1" applyFont="1" applyAlignment="1">
      <alignment horizontal="center" vertical="center"/>
    </xf>
    <xf numFmtId="164" fontId="3029" fillId="0" borderId="0" xfId="0" applyNumberFormat="1" applyFont="1" applyAlignment="1">
      <alignment horizontal="center" vertical="center"/>
    </xf>
    <xf numFmtId="4" fontId="3030" fillId="0" borderId="0" xfId="0" applyNumberFormat="1" applyFont="1" applyAlignment="1">
      <alignment horizontal="center" vertical="center"/>
    </xf>
    <xf numFmtId="164" fontId="3031" fillId="0" borderId="0" xfId="0" applyNumberFormat="1" applyFont="1" applyAlignment="1">
      <alignment horizontal="center" vertical="center"/>
    </xf>
    <xf numFmtId="0" fontId="3032" fillId="0" borderId="0" xfId="0" applyFont="1" applyAlignment="1">
      <alignment horizontal="center" vertical="center" wrapText="1"/>
    </xf>
    <xf numFmtId="4" fontId="3039" fillId="0" borderId="0" xfId="0" applyNumberFormat="1" applyFont="1" applyAlignment="1">
      <alignment horizontal="center" vertical="center"/>
    </xf>
    <xf numFmtId="164" fontId="3040" fillId="0" borderId="0" xfId="0" applyNumberFormat="1" applyFont="1" applyAlignment="1">
      <alignment horizontal="center" vertical="center"/>
    </xf>
    <xf numFmtId="4" fontId="3041" fillId="0" borderId="0" xfId="0" applyNumberFormat="1" applyFont="1" applyAlignment="1">
      <alignment horizontal="center" vertical="center"/>
    </xf>
    <xf numFmtId="164" fontId="3042" fillId="0" borderId="0" xfId="0" applyNumberFormat="1" applyFont="1" applyAlignment="1">
      <alignment horizontal="center" vertical="center"/>
    </xf>
    <xf numFmtId="4" fontId="3043" fillId="0" borderId="0" xfId="0" applyNumberFormat="1" applyFont="1" applyAlignment="1">
      <alignment horizontal="center" vertical="center"/>
    </xf>
    <xf numFmtId="164" fontId="3044" fillId="0" borderId="0" xfId="0" applyNumberFormat="1" applyFont="1" applyAlignment="1">
      <alignment horizontal="center" vertical="center"/>
    </xf>
    <xf numFmtId="4" fontId="3045" fillId="0" borderId="0" xfId="0" applyNumberFormat="1" applyFont="1" applyAlignment="1">
      <alignment horizontal="center" vertical="center"/>
    </xf>
    <xf numFmtId="164" fontId="3046" fillId="0" borderId="0" xfId="0" applyNumberFormat="1" applyFont="1" applyAlignment="1">
      <alignment horizontal="center" vertical="center"/>
    </xf>
    <xf numFmtId="4" fontId="3047" fillId="0" borderId="0" xfId="0" applyNumberFormat="1" applyFont="1" applyAlignment="1">
      <alignment horizontal="center" vertical="center"/>
    </xf>
    <xf numFmtId="164" fontId="3048" fillId="0" borderId="0" xfId="0" applyNumberFormat="1" applyFont="1" applyAlignment="1">
      <alignment horizontal="center" vertical="center"/>
    </xf>
    <xf numFmtId="4" fontId="3049" fillId="0" borderId="0" xfId="0" applyNumberFormat="1" applyFont="1" applyAlignment="1">
      <alignment horizontal="center" vertical="center"/>
    </xf>
    <xf numFmtId="164" fontId="3050" fillId="0" borderId="0" xfId="0" applyNumberFormat="1" applyFont="1" applyAlignment="1">
      <alignment horizontal="center" vertical="center"/>
    </xf>
    <xf numFmtId="4" fontId="3051" fillId="0" borderId="0" xfId="0" applyNumberFormat="1" applyFont="1" applyAlignment="1">
      <alignment horizontal="center" vertical="center"/>
    </xf>
    <xf numFmtId="164" fontId="3052" fillId="0" borderId="0" xfId="0" applyNumberFormat="1" applyFont="1" applyAlignment="1">
      <alignment horizontal="center" vertical="center"/>
    </xf>
    <xf numFmtId="4" fontId="3053" fillId="0" borderId="0" xfId="0" applyNumberFormat="1" applyFont="1" applyAlignment="1">
      <alignment horizontal="center" vertical="center"/>
    </xf>
    <xf numFmtId="164" fontId="3054" fillId="0" borderId="0" xfId="0" applyNumberFormat="1" applyFont="1" applyAlignment="1">
      <alignment horizontal="center" vertical="center"/>
    </xf>
    <xf numFmtId="4" fontId="3055" fillId="0" borderId="0" xfId="0" applyNumberFormat="1" applyFont="1" applyAlignment="1">
      <alignment horizontal="center" vertical="center"/>
    </xf>
    <xf numFmtId="164" fontId="3056" fillId="0" borderId="0" xfId="0" applyNumberFormat="1" applyFont="1" applyAlignment="1">
      <alignment horizontal="center" vertical="center"/>
    </xf>
    <xf numFmtId="4" fontId="3057" fillId="0" borderId="0" xfId="0" applyNumberFormat="1" applyFont="1" applyAlignment="1">
      <alignment horizontal="center" vertical="center"/>
    </xf>
    <xf numFmtId="164" fontId="3058" fillId="0" borderId="0" xfId="0" applyNumberFormat="1" applyFont="1" applyAlignment="1">
      <alignment horizontal="center" vertical="center"/>
    </xf>
    <xf numFmtId="4" fontId="3059" fillId="0" borderId="0" xfId="0" applyNumberFormat="1" applyFont="1" applyAlignment="1">
      <alignment horizontal="center" vertical="center"/>
    </xf>
    <xf numFmtId="164" fontId="3060" fillId="0" borderId="0" xfId="0" applyNumberFormat="1" applyFont="1" applyAlignment="1">
      <alignment horizontal="center" vertical="center"/>
    </xf>
    <xf numFmtId="4" fontId="3061" fillId="0" borderId="0" xfId="0" applyNumberFormat="1" applyFont="1" applyAlignment="1">
      <alignment horizontal="center" vertical="center"/>
    </xf>
    <xf numFmtId="164" fontId="3062" fillId="0" borderId="0" xfId="0" applyNumberFormat="1" applyFont="1" applyAlignment="1">
      <alignment horizontal="center" vertical="center"/>
    </xf>
    <xf numFmtId="0" fontId="3063" fillId="0" borderId="0" xfId="0" applyFont="1" applyAlignment="1">
      <alignment horizontal="center" vertical="center" wrapText="1"/>
    </xf>
    <xf numFmtId="4" fontId="3070" fillId="0" borderId="0" xfId="0" applyNumberFormat="1" applyFont="1" applyAlignment="1">
      <alignment horizontal="center" vertical="center"/>
    </xf>
    <xf numFmtId="164" fontId="3071" fillId="0" borderId="0" xfId="0" applyNumberFormat="1" applyFont="1" applyAlignment="1">
      <alignment horizontal="center" vertical="center"/>
    </xf>
    <xf numFmtId="4" fontId="3072" fillId="0" borderId="0" xfId="0" applyNumberFormat="1" applyFont="1" applyAlignment="1">
      <alignment horizontal="center" vertical="center"/>
    </xf>
    <xf numFmtId="164" fontId="3073" fillId="0" borderId="0" xfId="0" applyNumberFormat="1" applyFont="1" applyAlignment="1">
      <alignment horizontal="center" vertical="center"/>
    </xf>
    <xf numFmtId="4" fontId="3074" fillId="0" borderId="0" xfId="0" applyNumberFormat="1" applyFont="1" applyAlignment="1">
      <alignment horizontal="center" vertical="center"/>
    </xf>
    <xf numFmtId="164" fontId="3075" fillId="0" borderId="0" xfId="0" applyNumberFormat="1" applyFont="1" applyAlignment="1">
      <alignment horizontal="center" vertical="center"/>
    </xf>
    <xf numFmtId="4" fontId="3076" fillId="0" borderId="0" xfId="0" applyNumberFormat="1" applyFont="1" applyAlignment="1">
      <alignment horizontal="center" vertical="center"/>
    </xf>
    <xf numFmtId="164" fontId="3077" fillId="0" borderId="0" xfId="0" applyNumberFormat="1" applyFont="1" applyAlignment="1">
      <alignment horizontal="center" vertical="center"/>
    </xf>
    <xf numFmtId="4" fontId="3078" fillId="0" borderId="0" xfId="0" applyNumberFormat="1" applyFont="1" applyAlignment="1">
      <alignment horizontal="center" vertical="center"/>
    </xf>
    <xf numFmtId="164" fontId="3079" fillId="0" borderId="0" xfId="0" applyNumberFormat="1" applyFont="1" applyAlignment="1">
      <alignment horizontal="center" vertical="center"/>
    </xf>
    <xf numFmtId="4" fontId="3080" fillId="0" borderId="0" xfId="0" applyNumberFormat="1" applyFont="1" applyAlignment="1">
      <alignment horizontal="center" vertical="center"/>
    </xf>
    <xf numFmtId="164" fontId="3081" fillId="0" borderId="0" xfId="0" applyNumberFormat="1" applyFont="1" applyAlignment="1">
      <alignment horizontal="center" vertical="center"/>
    </xf>
    <xf numFmtId="4" fontId="3082" fillId="0" borderId="0" xfId="0" applyNumberFormat="1" applyFont="1" applyAlignment="1">
      <alignment horizontal="center" vertical="center"/>
    </xf>
    <xf numFmtId="164" fontId="3083" fillId="0" borderId="0" xfId="0" applyNumberFormat="1" applyFont="1" applyAlignment="1">
      <alignment horizontal="center" vertical="center"/>
    </xf>
    <xf numFmtId="4" fontId="3084" fillId="0" borderId="0" xfId="0" applyNumberFormat="1" applyFont="1" applyAlignment="1">
      <alignment horizontal="center" vertical="center"/>
    </xf>
    <xf numFmtId="164" fontId="3085" fillId="0" borderId="0" xfId="0" applyNumberFormat="1" applyFont="1" applyAlignment="1">
      <alignment horizontal="center" vertical="center"/>
    </xf>
    <xf numFmtId="4" fontId="3086" fillId="0" borderId="0" xfId="0" applyNumberFormat="1" applyFont="1" applyAlignment="1">
      <alignment horizontal="center" vertical="center"/>
    </xf>
    <xf numFmtId="164" fontId="3087" fillId="0" borderId="0" xfId="0" applyNumberFormat="1" applyFont="1" applyAlignment="1">
      <alignment horizontal="center" vertical="center"/>
    </xf>
    <xf numFmtId="4" fontId="3088" fillId="0" borderId="0" xfId="0" applyNumberFormat="1" applyFont="1" applyAlignment="1">
      <alignment horizontal="center" vertical="center"/>
    </xf>
    <xf numFmtId="164" fontId="3089" fillId="0" borderId="0" xfId="0" applyNumberFormat="1" applyFont="1" applyAlignment="1">
      <alignment horizontal="center" vertical="center"/>
    </xf>
    <xf numFmtId="4" fontId="3090" fillId="0" borderId="0" xfId="0" applyNumberFormat="1" applyFont="1" applyAlignment="1">
      <alignment horizontal="center" vertical="center"/>
    </xf>
    <xf numFmtId="164" fontId="3091" fillId="0" borderId="0" xfId="0" applyNumberFormat="1" applyFont="1" applyAlignment="1">
      <alignment horizontal="center" vertical="center"/>
    </xf>
    <xf numFmtId="4" fontId="3092" fillId="0" borderId="0" xfId="0" applyNumberFormat="1" applyFont="1" applyAlignment="1">
      <alignment horizontal="center" vertical="center"/>
    </xf>
    <xf numFmtId="164" fontId="3093" fillId="0" borderId="0" xfId="0" applyNumberFormat="1" applyFont="1" applyAlignment="1">
      <alignment horizontal="center" vertical="center"/>
    </xf>
    <xf numFmtId="0" fontId="3094" fillId="0" borderId="0" xfId="0" applyFont="1" applyAlignment="1">
      <alignment horizontal="center" vertical="center" wrapText="1"/>
    </xf>
    <xf numFmtId="4" fontId="3101" fillId="0" borderId="0" xfId="0" applyNumberFormat="1" applyFont="1" applyAlignment="1">
      <alignment horizontal="center" vertical="center"/>
    </xf>
    <xf numFmtId="164" fontId="3102" fillId="0" borderId="0" xfId="0" applyNumberFormat="1" applyFont="1" applyAlignment="1">
      <alignment horizontal="center" vertical="center"/>
    </xf>
    <xf numFmtId="4" fontId="3103" fillId="0" borderId="0" xfId="0" applyNumberFormat="1" applyFont="1" applyAlignment="1">
      <alignment horizontal="center" vertical="center"/>
    </xf>
    <xf numFmtId="164" fontId="3104" fillId="0" borderId="0" xfId="0" applyNumberFormat="1" applyFont="1" applyAlignment="1">
      <alignment horizontal="center" vertical="center"/>
    </xf>
    <xf numFmtId="4" fontId="3105" fillId="0" borderId="0" xfId="0" applyNumberFormat="1" applyFont="1" applyAlignment="1">
      <alignment horizontal="center" vertical="center"/>
    </xf>
    <xf numFmtId="164" fontId="3106" fillId="0" borderId="0" xfId="0" applyNumberFormat="1" applyFont="1" applyAlignment="1">
      <alignment horizontal="center" vertical="center"/>
    </xf>
    <xf numFmtId="4" fontId="3107" fillId="0" borderId="0" xfId="0" applyNumberFormat="1" applyFont="1" applyAlignment="1">
      <alignment horizontal="center" vertical="center"/>
    </xf>
    <xf numFmtId="164" fontId="3108" fillId="0" borderId="0" xfId="0" applyNumberFormat="1" applyFont="1" applyAlignment="1">
      <alignment horizontal="center" vertical="center"/>
    </xf>
    <xf numFmtId="4" fontId="3109" fillId="0" borderId="0" xfId="0" applyNumberFormat="1" applyFont="1" applyAlignment="1">
      <alignment horizontal="center" vertical="center"/>
    </xf>
    <xf numFmtId="164" fontId="3110" fillId="0" borderId="0" xfId="0" applyNumberFormat="1" applyFont="1" applyAlignment="1">
      <alignment horizontal="center" vertical="center"/>
    </xf>
    <xf numFmtId="4" fontId="3111" fillId="0" borderId="0" xfId="0" applyNumberFormat="1" applyFont="1" applyAlignment="1">
      <alignment horizontal="center" vertical="center"/>
    </xf>
    <xf numFmtId="164" fontId="3112" fillId="0" borderId="0" xfId="0" applyNumberFormat="1" applyFont="1" applyAlignment="1">
      <alignment horizontal="center" vertical="center"/>
    </xf>
    <xf numFmtId="4" fontId="3113" fillId="0" borderId="0" xfId="0" applyNumberFormat="1" applyFont="1" applyAlignment="1">
      <alignment horizontal="center" vertical="center"/>
    </xf>
    <xf numFmtId="164" fontId="3114" fillId="0" borderId="0" xfId="0" applyNumberFormat="1" applyFont="1" applyAlignment="1">
      <alignment horizontal="center" vertical="center"/>
    </xf>
    <xf numFmtId="4" fontId="3115" fillId="0" borderId="0" xfId="0" applyNumberFormat="1" applyFont="1" applyAlignment="1">
      <alignment horizontal="center" vertical="center"/>
    </xf>
    <xf numFmtId="164" fontId="3116" fillId="0" borderId="0" xfId="0" applyNumberFormat="1" applyFont="1" applyAlignment="1">
      <alignment horizontal="center" vertical="center"/>
    </xf>
    <xf numFmtId="4" fontId="3117" fillId="0" borderId="0" xfId="0" applyNumberFormat="1" applyFont="1" applyAlignment="1">
      <alignment horizontal="center" vertical="center"/>
    </xf>
    <xf numFmtId="164" fontId="3118" fillId="0" borderId="0" xfId="0" applyNumberFormat="1" applyFont="1" applyAlignment="1">
      <alignment horizontal="center" vertical="center"/>
    </xf>
    <xf numFmtId="4" fontId="3119" fillId="0" borderId="0" xfId="0" applyNumberFormat="1" applyFont="1" applyAlignment="1">
      <alignment horizontal="center" vertical="center"/>
    </xf>
    <xf numFmtId="164" fontId="3120" fillId="0" borderId="0" xfId="0" applyNumberFormat="1" applyFont="1" applyAlignment="1">
      <alignment horizontal="center" vertical="center"/>
    </xf>
    <xf numFmtId="4" fontId="3121" fillId="0" borderId="0" xfId="0" applyNumberFormat="1" applyFont="1" applyAlignment="1">
      <alignment horizontal="center" vertical="center"/>
    </xf>
    <xf numFmtId="164" fontId="3122" fillId="0" borderId="0" xfId="0" applyNumberFormat="1" applyFont="1" applyAlignment="1">
      <alignment horizontal="center" vertical="center"/>
    </xf>
    <xf numFmtId="4" fontId="3123" fillId="0" borderId="0" xfId="0" applyNumberFormat="1" applyFont="1" applyAlignment="1">
      <alignment horizontal="center" vertical="center"/>
    </xf>
    <xf numFmtId="164" fontId="3124" fillId="0" borderId="0" xfId="0" applyNumberFormat="1" applyFont="1" applyAlignment="1">
      <alignment horizontal="center" vertical="center"/>
    </xf>
    <xf numFmtId="0" fontId="3125" fillId="0" borderId="0" xfId="0" applyFont="1" applyAlignment="1">
      <alignment horizontal="center" vertical="center" wrapText="1"/>
    </xf>
    <xf numFmtId="4" fontId="3132" fillId="0" borderId="0" xfId="0" applyNumberFormat="1" applyFont="1" applyAlignment="1">
      <alignment horizontal="center" vertical="center"/>
    </xf>
    <xf numFmtId="164" fontId="3133" fillId="0" borderId="0" xfId="0" applyNumberFormat="1" applyFont="1" applyAlignment="1">
      <alignment horizontal="center" vertical="center"/>
    </xf>
    <xf numFmtId="4" fontId="3134" fillId="0" borderId="0" xfId="0" applyNumberFormat="1" applyFont="1" applyAlignment="1">
      <alignment horizontal="center" vertical="center"/>
    </xf>
    <xf numFmtId="164" fontId="3135" fillId="0" borderId="0" xfId="0" applyNumberFormat="1" applyFont="1" applyAlignment="1">
      <alignment horizontal="center" vertical="center"/>
    </xf>
    <xf numFmtId="4" fontId="3136" fillId="0" borderId="0" xfId="0" applyNumberFormat="1" applyFont="1" applyAlignment="1">
      <alignment horizontal="center" vertical="center"/>
    </xf>
    <xf numFmtId="164" fontId="3137" fillId="0" borderId="0" xfId="0" applyNumberFormat="1" applyFont="1" applyAlignment="1">
      <alignment horizontal="center" vertical="center"/>
    </xf>
    <xf numFmtId="4" fontId="3138" fillId="0" borderId="0" xfId="0" applyNumberFormat="1" applyFont="1" applyAlignment="1">
      <alignment horizontal="center" vertical="center"/>
    </xf>
    <xf numFmtId="164" fontId="3139" fillId="0" borderId="0" xfId="0" applyNumberFormat="1" applyFont="1" applyAlignment="1">
      <alignment horizontal="center" vertical="center"/>
    </xf>
    <xf numFmtId="4" fontId="3140" fillId="0" borderId="0" xfId="0" applyNumberFormat="1" applyFont="1" applyAlignment="1">
      <alignment horizontal="center" vertical="center"/>
    </xf>
    <xf numFmtId="164" fontId="3141" fillId="0" borderId="0" xfId="0" applyNumberFormat="1" applyFont="1" applyAlignment="1">
      <alignment horizontal="center" vertical="center"/>
    </xf>
    <xf numFmtId="4" fontId="3142" fillId="0" borderId="0" xfId="0" applyNumberFormat="1" applyFont="1" applyAlignment="1">
      <alignment horizontal="center" vertical="center"/>
    </xf>
    <xf numFmtId="164" fontId="3143" fillId="0" borderId="0" xfId="0" applyNumberFormat="1" applyFont="1" applyAlignment="1">
      <alignment horizontal="center" vertical="center"/>
    </xf>
    <xf numFmtId="4" fontId="3144" fillId="0" borderId="0" xfId="0" applyNumberFormat="1" applyFont="1" applyAlignment="1">
      <alignment horizontal="center" vertical="center"/>
    </xf>
    <xf numFmtId="164" fontId="3145" fillId="0" borderId="0" xfId="0" applyNumberFormat="1" applyFont="1" applyAlignment="1">
      <alignment horizontal="center" vertical="center"/>
    </xf>
    <xf numFmtId="4" fontId="3146" fillId="0" borderId="0" xfId="0" applyNumberFormat="1" applyFont="1" applyAlignment="1">
      <alignment horizontal="center" vertical="center"/>
    </xf>
    <xf numFmtId="164" fontId="3147" fillId="0" borderId="0" xfId="0" applyNumberFormat="1" applyFont="1" applyAlignment="1">
      <alignment horizontal="center" vertical="center"/>
    </xf>
    <xf numFmtId="4" fontId="3148" fillId="0" borderId="0" xfId="0" applyNumberFormat="1" applyFont="1" applyAlignment="1">
      <alignment horizontal="center" vertical="center"/>
    </xf>
    <xf numFmtId="164" fontId="3149" fillId="0" borderId="0" xfId="0" applyNumberFormat="1" applyFont="1" applyAlignment="1">
      <alignment horizontal="center" vertical="center"/>
    </xf>
    <xf numFmtId="4" fontId="3150" fillId="0" borderId="0" xfId="0" applyNumberFormat="1" applyFont="1" applyAlignment="1">
      <alignment horizontal="center" vertical="center"/>
    </xf>
    <xf numFmtId="164" fontId="3151" fillId="0" borderId="0" xfId="0" applyNumberFormat="1" applyFont="1" applyAlignment="1">
      <alignment horizontal="center" vertical="center"/>
    </xf>
    <xf numFmtId="4" fontId="3152" fillId="0" borderId="0" xfId="0" applyNumberFormat="1" applyFont="1" applyAlignment="1">
      <alignment horizontal="center" vertical="center"/>
    </xf>
    <xf numFmtId="164" fontId="3153" fillId="0" borderId="0" xfId="0" applyNumberFormat="1" applyFont="1" applyAlignment="1">
      <alignment horizontal="center" vertical="center"/>
    </xf>
    <xf numFmtId="4" fontId="3154" fillId="0" borderId="0" xfId="0" applyNumberFormat="1" applyFont="1" applyAlignment="1">
      <alignment horizontal="center" vertical="center"/>
    </xf>
    <xf numFmtId="164" fontId="3155" fillId="0" borderId="0" xfId="0" applyNumberFormat="1" applyFont="1" applyAlignment="1">
      <alignment horizontal="center" vertical="center"/>
    </xf>
    <xf numFmtId="0" fontId="3156" fillId="0" borderId="0" xfId="0" applyFont="1" applyAlignment="1">
      <alignment horizontal="center" vertical="center" wrapText="1"/>
    </xf>
    <xf numFmtId="4" fontId="3163" fillId="0" borderId="0" xfId="0" applyNumberFormat="1" applyFont="1" applyAlignment="1">
      <alignment horizontal="center" vertical="center"/>
    </xf>
    <xf numFmtId="164" fontId="3164" fillId="0" borderId="0" xfId="0" applyNumberFormat="1" applyFont="1" applyAlignment="1">
      <alignment horizontal="center" vertical="center"/>
    </xf>
    <xf numFmtId="4" fontId="3165" fillId="0" borderId="0" xfId="0" applyNumberFormat="1" applyFont="1" applyAlignment="1">
      <alignment horizontal="center" vertical="center"/>
    </xf>
    <xf numFmtId="164" fontId="3166" fillId="0" borderId="0" xfId="0" applyNumberFormat="1" applyFont="1" applyAlignment="1">
      <alignment horizontal="center" vertical="center"/>
    </xf>
    <xf numFmtId="4" fontId="3167" fillId="0" borderId="0" xfId="0" applyNumberFormat="1" applyFont="1" applyAlignment="1">
      <alignment horizontal="center" vertical="center"/>
    </xf>
    <xf numFmtId="164" fontId="3168" fillId="0" borderId="0" xfId="0" applyNumberFormat="1" applyFont="1" applyAlignment="1">
      <alignment horizontal="center" vertical="center"/>
    </xf>
    <xf numFmtId="4" fontId="3169" fillId="0" borderId="0" xfId="0" applyNumberFormat="1" applyFont="1" applyAlignment="1">
      <alignment horizontal="center" vertical="center"/>
    </xf>
    <xf numFmtId="164" fontId="3170" fillId="0" borderId="0" xfId="0" applyNumberFormat="1" applyFont="1" applyAlignment="1">
      <alignment horizontal="center" vertical="center"/>
    </xf>
    <xf numFmtId="4" fontId="3171" fillId="0" borderId="0" xfId="0" applyNumberFormat="1" applyFont="1" applyAlignment="1">
      <alignment horizontal="center" vertical="center"/>
    </xf>
    <xf numFmtId="164" fontId="3172" fillId="0" borderId="0" xfId="0" applyNumberFormat="1" applyFont="1" applyAlignment="1">
      <alignment horizontal="center" vertical="center"/>
    </xf>
    <xf numFmtId="4" fontId="3173" fillId="0" borderId="0" xfId="0" applyNumberFormat="1" applyFont="1" applyAlignment="1">
      <alignment horizontal="center" vertical="center"/>
    </xf>
    <xf numFmtId="164" fontId="3174" fillId="0" borderId="0" xfId="0" applyNumberFormat="1" applyFont="1" applyAlignment="1">
      <alignment horizontal="center" vertical="center"/>
    </xf>
    <xf numFmtId="4" fontId="3175" fillId="0" borderId="0" xfId="0" applyNumberFormat="1" applyFont="1" applyAlignment="1">
      <alignment horizontal="center" vertical="center"/>
    </xf>
    <xf numFmtId="164" fontId="3176" fillId="0" borderId="0" xfId="0" applyNumberFormat="1" applyFont="1" applyAlignment="1">
      <alignment horizontal="center" vertical="center"/>
    </xf>
    <xf numFmtId="4" fontId="3177" fillId="0" borderId="0" xfId="0" applyNumberFormat="1" applyFont="1" applyAlignment="1">
      <alignment horizontal="center" vertical="center"/>
    </xf>
    <xf numFmtId="164" fontId="3178" fillId="0" borderId="0" xfId="0" applyNumberFormat="1" applyFont="1" applyAlignment="1">
      <alignment horizontal="center" vertical="center"/>
    </xf>
    <xf numFmtId="4" fontId="3179" fillId="0" borderId="0" xfId="0" applyNumberFormat="1" applyFont="1" applyAlignment="1">
      <alignment horizontal="center" vertical="center"/>
    </xf>
    <xf numFmtId="164" fontId="3180" fillId="0" borderId="0" xfId="0" applyNumberFormat="1" applyFont="1" applyAlignment="1">
      <alignment horizontal="center" vertical="center"/>
    </xf>
    <xf numFmtId="4" fontId="3181" fillId="0" borderId="0" xfId="0" applyNumberFormat="1" applyFont="1" applyAlignment="1">
      <alignment horizontal="center" vertical="center"/>
    </xf>
    <xf numFmtId="164" fontId="3182" fillId="0" borderId="0" xfId="0" applyNumberFormat="1" applyFont="1" applyAlignment="1">
      <alignment horizontal="center" vertical="center"/>
    </xf>
    <xf numFmtId="4" fontId="3183" fillId="0" borderId="0" xfId="0" applyNumberFormat="1" applyFont="1" applyAlignment="1">
      <alignment horizontal="center" vertical="center"/>
    </xf>
    <xf numFmtId="164" fontId="3184" fillId="0" borderId="0" xfId="0" applyNumberFormat="1" applyFont="1" applyAlignment="1">
      <alignment horizontal="center" vertical="center"/>
    </xf>
    <xf numFmtId="4" fontId="3185" fillId="0" borderId="0" xfId="0" applyNumberFormat="1" applyFont="1" applyAlignment="1">
      <alignment horizontal="center" vertical="center"/>
    </xf>
    <xf numFmtId="164" fontId="3186" fillId="0" borderId="0" xfId="0" applyNumberFormat="1" applyFont="1" applyAlignment="1">
      <alignment horizontal="center" vertical="center"/>
    </xf>
    <xf numFmtId="0" fontId="3187" fillId="0" borderId="0" xfId="0" applyFont="1" applyAlignment="1">
      <alignment horizontal="center" vertical="center" wrapText="1"/>
    </xf>
    <xf numFmtId="4" fontId="3194" fillId="0" borderId="0" xfId="0" applyNumberFormat="1" applyFont="1" applyAlignment="1">
      <alignment horizontal="center" vertical="center"/>
    </xf>
    <xf numFmtId="164" fontId="3195" fillId="0" borderId="0" xfId="0" applyNumberFormat="1" applyFont="1" applyAlignment="1">
      <alignment horizontal="center" vertical="center"/>
    </xf>
    <xf numFmtId="4" fontId="3196" fillId="0" borderId="0" xfId="0" applyNumberFormat="1" applyFont="1" applyAlignment="1">
      <alignment horizontal="center" vertical="center"/>
    </xf>
    <xf numFmtId="164" fontId="3197" fillId="0" borderId="0" xfId="0" applyNumberFormat="1" applyFont="1" applyAlignment="1">
      <alignment horizontal="center" vertical="center"/>
    </xf>
    <xf numFmtId="4" fontId="3198" fillId="0" borderId="0" xfId="0" applyNumberFormat="1" applyFont="1" applyAlignment="1">
      <alignment horizontal="center" vertical="center"/>
    </xf>
    <xf numFmtId="164" fontId="3199" fillId="0" borderId="0" xfId="0" applyNumberFormat="1" applyFont="1" applyAlignment="1">
      <alignment horizontal="center" vertical="center"/>
    </xf>
    <xf numFmtId="4" fontId="3200" fillId="0" borderId="0" xfId="0" applyNumberFormat="1" applyFont="1" applyAlignment="1">
      <alignment horizontal="center" vertical="center"/>
    </xf>
    <xf numFmtId="164" fontId="3201" fillId="0" borderId="0" xfId="0" applyNumberFormat="1" applyFont="1" applyAlignment="1">
      <alignment horizontal="center" vertical="center"/>
    </xf>
    <xf numFmtId="4" fontId="3202" fillId="0" borderId="0" xfId="0" applyNumberFormat="1" applyFont="1" applyAlignment="1">
      <alignment horizontal="center" vertical="center"/>
    </xf>
    <xf numFmtId="164" fontId="3203" fillId="0" borderId="0" xfId="0" applyNumberFormat="1" applyFont="1" applyAlignment="1">
      <alignment horizontal="center" vertical="center"/>
    </xf>
    <xf numFmtId="4" fontId="3204" fillId="0" borderId="0" xfId="0" applyNumberFormat="1" applyFont="1" applyAlignment="1">
      <alignment horizontal="center" vertical="center"/>
    </xf>
    <xf numFmtId="164" fontId="3205" fillId="0" borderId="0" xfId="0" applyNumberFormat="1" applyFont="1" applyAlignment="1">
      <alignment horizontal="center" vertical="center"/>
    </xf>
    <xf numFmtId="4" fontId="3206" fillId="0" borderId="0" xfId="0" applyNumberFormat="1" applyFont="1" applyAlignment="1">
      <alignment horizontal="center" vertical="center"/>
    </xf>
    <xf numFmtId="164" fontId="3207" fillId="0" borderId="0" xfId="0" applyNumberFormat="1" applyFont="1" applyAlignment="1">
      <alignment horizontal="center" vertical="center"/>
    </xf>
    <xf numFmtId="4" fontId="3208" fillId="0" borderId="0" xfId="0" applyNumberFormat="1" applyFont="1" applyAlignment="1">
      <alignment horizontal="center" vertical="center"/>
    </xf>
    <xf numFmtId="164" fontId="3209" fillId="0" borderId="0" xfId="0" applyNumberFormat="1" applyFont="1" applyAlignment="1">
      <alignment horizontal="center" vertical="center"/>
    </xf>
    <xf numFmtId="4" fontId="3210" fillId="0" borderId="0" xfId="0" applyNumberFormat="1" applyFont="1" applyAlignment="1">
      <alignment horizontal="center" vertical="center"/>
    </xf>
    <xf numFmtId="164" fontId="3211" fillId="0" borderId="0" xfId="0" applyNumberFormat="1" applyFont="1" applyAlignment="1">
      <alignment horizontal="center" vertical="center"/>
    </xf>
    <xf numFmtId="4" fontId="3212" fillId="0" borderId="0" xfId="0" applyNumberFormat="1" applyFont="1" applyAlignment="1">
      <alignment horizontal="center" vertical="center"/>
    </xf>
    <xf numFmtId="164" fontId="3213" fillId="0" borderId="0" xfId="0" applyNumberFormat="1" applyFont="1" applyAlignment="1">
      <alignment horizontal="center" vertical="center"/>
    </xf>
    <xf numFmtId="4" fontId="3214" fillId="0" borderId="0" xfId="0" applyNumberFormat="1" applyFont="1" applyAlignment="1">
      <alignment horizontal="center" vertical="center"/>
    </xf>
    <xf numFmtId="164" fontId="3215" fillId="0" borderId="0" xfId="0" applyNumberFormat="1" applyFont="1" applyAlignment="1">
      <alignment horizontal="center" vertical="center"/>
    </xf>
    <xf numFmtId="4" fontId="3216" fillId="0" borderId="0" xfId="0" applyNumberFormat="1" applyFont="1" applyAlignment="1">
      <alignment horizontal="center" vertical="center"/>
    </xf>
    <xf numFmtId="164" fontId="3217" fillId="0" borderId="0" xfId="0" applyNumberFormat="1" applyFont="1" applyAlignment="1">
      <alignment horizontal="center" vertical="center"/>
    </xf>
    <xf numFmtId="0" fontId="3218" fillId="0" borderId="0" xfId="0" applyFont="1" applyAlignment="1">
      <alignment horizontal="center" vertical="center" wrapText="1"/>
    </xf>
    <xf numFmtId="4" fontId="3225" fillId="0" borderId="0" xfId="0" applyNumberFormat="1" applyFont="1" applyAlignment="1">
      <alignment horizontal="center" vertical="center"/>
    </xf>
    <xf numFmtId="164" fontId="3226" fillId="0" borderId="0" xfId="0" applyNumberFormat="1" applyFont="1" applyAlignment="1">
      <alignment horizontal="center" vertical="center"/>
    </xf>
    <xf numFmtId="4" fontId="3227" fillId="0" borderId="0" xfId="0" applyNumberFormat="1" applyFont="1" applyAlignment="1">
      <alignment horizontal="center" vertical="center"/>
    </xf>
    <xf numFmtId="164" fontId="3228" fillId="0" borderId="0" xfId="0" applyNumberFormat="1" applyFont="1" applyAlignment="1">
      <alignment horizontal="center" vertical="center"/>
    </xf>
    <xf numFmtId="4" fontId="3229" fillId="0" borderId="0" xfId="0" applyNumberFormat="1" applyFont="1" applyAlignment="1">
      <alignment horizontal="center" vertical="center"/>
    </xf>
    <xf numFmtId="164" fontId="3230" fillId="0" borderId="0" xfId="0" applyNumberFormat="1" applyFont="1" applyAlignment="1">
      <alignment horizontal="center" vertical="center"/>
    </xf>
    <xf numFmtId="4" fontId="3231" fillId="0" borderId="0" xfId="0" applyNumberFormat="1" applyFont="1" applyAlignment="1">
      <alignment horizontal="center" vertical="center"/>
    </xf>
    <xf numFmtId="164" fontId="3232" fillId="0" borderId="0" xfId="0" applyNumberFormat="1" applyFont="1" applyAlignment="1">
      <alignment horizontal="center" vertical="center"/>
    </xf>
    <xf numFmtId="4" fontId="3233" fillId="0" borderId="0" xfId="0" applyNumberFormat="1" applyFont="1" applyAlignment="1">
      <alignment horizontal="center" vertical="center"/>
    </xf>
    <xf numFmtId="164" fontId="3234" fillId="0" borderId="0" xfId="0" applyNumberFormat="1" applyFont="1" applyAlignment="1">
      <alignment horizontal="center" vertical="center"/>
    </xf>
    <xf numFmtId="4" fontId="3235" fillId="0" borderId="0" xfId="0" applyNumberFormat="1" applyFont="1" applyAlignment="1">
      <alignment horizontal="center" vertical="center"/>
    </xf>
    <xf numFmtId="164" fontId="3236" fillId="0" borderId="0" xfId="0" applyNumberFormat="1" applyFont="1" applyAlignment="1">
      <alignment horizontal="center" vertical="center"/>
    </xf>
    <xf numFmtId="4" fontId="3237" fillId="0" borderId="0" xfId="0" applyNumberFormat="1" applyFont="1" applyAlignment="1">
      <alignment horizontal="center" vertical="center"/>
    </xf>
    <xf numFmtId="164" fontId="3238" fillId="0" borderId="0" xfId="0" applyNumberFormat="1" applyFont="1" applyAlignment="1">
      <alignment horizontal="center" vertical="center"/>
    </xf>
    <xf numFmtId="4" fontId="3239" fillId="0" borderId="0" xfId="0" applyNumberFormat="1" applyFont="1" applyAlignment="1">
      <alignment horizontal="center" vertical="center"/>
    </xf>
    <xf numFmtId="164" fontId="3240" fillId="0" borderId="0" xfId="0" applyNumberFormat="1" applyFont="1" applyAlignment="1">
      <alignment horizontal="center" vertical="center"/>
    </xf>
    <xf numFmtId="4" fontId="3241" fillId="0" borderId="0" xfId="0" applyNumberFormat="1" applyFont="1" applyAlignment="1">
      <alignment horizontal="center" vertical="center"/>
    </xf>
    <xf numFmtId="164" fontId="3242" fillId="0" borderId="0" xfId="0" applyNumberFormat="1" applyFont="1" applyAlignment="1">
      <alignment horizontal="center" vertical="center"/>
    </xf>
    <xf numFmtId="4" fontId="3243" fillId="0" borderId="0" xfId="0" applyNumberFormat="1" applyFont="1" applyAlignment="1">
      <alignment horizontal="center" vertical="center"/>
    </xf>
    <xf numFmtId="164" fontId="3244" fillId="0" borderId="0" xfId="0" applyNumberFormat="1" applyFont="1" applyAlignment="1">
      <alignment horizontal="center" vertical="center"/>
    </xf>
    <xf numFmtId="4" fontId="3245" fillId="0" borderId="0" xfId="0" applyNumberFormat="1" applyFont="1" applyAlignment="1">
      <alignment horizontal="center" vertical="center"/>
    </xf>
    <xf numFmtId="164" fontId="3246" fillId="0" borderId="0" xfId="0" applyNumberFormat="1" applyFont="1" applyAlignment="1">
      <alignment horizontal="center" vertical="center"/>
    </xf>
    <xf numFmtId="4" fontId="3247" fillId="0" borderId="0" xfId="0" applyNumberFormat="1" applyFont="1" applyAlignment="1">
      <alignment horizontal="center" vertical="center"/>
    </xf>
    <xf numFmtId="164" fontId="3248" fillId="0" borderId="0" xfId="0" applyNumberFormat="1" applyFont="1" applyAlignment="1">
      <alignment horizontal="center" vertical="center"/>
    </xf>
    <xf numFmtId="0" fontId="3249" fillId="0" borderId="0" xfId="0" applyFont="1" applyAlignment="1">
      <alignment horizontal="center" vertical="center" wrapText="1"/>
    </xf>
    <xf numFmtId="4" fontId="3256" fillId="0" borderId="0" xfId="0" applyNumberFormat="1" applyFont="1" applyAlignment="1">
      <alignment horizontal="center" vertical="center"/>
    </xf>
    <xf numFmtId="164" fontId="3257" fillId="0" borderId="0" xfId="0" applyNumberFormat="1" applyFont="1" applyAlignment="1">
      <alignment horizontal="center" vertical="center"/>
    </xf>
    <xf numFmtId="4" fontId="3258" fillId="0" borderId="0" xfId="0" applyNumberFormat="1" applyFont="1" applyAlignment="1">
      <alignment horizontal="center" vertical="center"/>
    </xf>
    <xf numFmtId="164" fontId="3259" fillId="0" borderId="0" xfId="0" applyNumberFormat="1" applyFont="1" applyAlignment="1">
      <alignment horizontal="center" vertical="center"/>
    </xf>
    <xf numFmtId="4" fontId="3260" fillId="0" borderId="0" xfId="0" applyNumberFormat="1" applyFont="1" applyAlignment="1">
      <alignment horizontal="center" vertical="center"/>
    </xf>
    <xf numFmtId="164" fontId="3261" fillId="0" borderId="0" xfId="0" applyNumberFormat="1" applyFont="1" applyAlignment="1">
      <alignment horizontal="center" vertical="center"/>
    </xf>
    <xf numFmtId="4" fontId="3262" fillId="0" borderId="0" xfId="0" applyNumberFormat="1" applyFont="1" applyAlignment="1">
      <alignment horizontal="center" vertical="center"/>
    </xf>
    <xf numFmtId="164" fontId="3263" fillId="0" borderId="0" xfId="0" applyNumberFormat="1" applyFont="1" applyAlignment="1">
      <alignment horizontal="center" vertical="center"/>
    </xf>
    <xf numFmtId="4" fontId="3264" fillId="0" borderId="0" xfId="0" applyNumberFormat="1" applyFont="1" applyAlignment="1">
      <alignment horizontal="center" vertical="center"/>
    </xf>
    <xf numFmtId="164" fontId="3265" fillId="0" borderId="0" xfId="0" applyNumberFormat="1" applyFont="1" applyAlignment="1">
      <alignment horizontal="center" vertical="center"/>
    </xf>
    <xf numFmtId="4" fontId="3266" fillId="0" borderId="0" xfId="0" applyNumberFormat="1" applyFont="1" applyAlignment="1">
      <alignment horizontal="center" vertical="center"/>
    </xf>
    <xf numFmtId="164" fontId="3267" fillId="0" borderId="0" xfId="0" applyNumberFormat="1" applyFont="1" applyAlignment="1">
      <alignment horizontal="center" vertical="center"/>
    </xf>
    <xf numFmtId="4" fontId="3268" fillId="0" borderId="0" xfId="0" applyNumberFormat="1" applyFont="1" applyAlignment="1">
      <alignment horizontal="center" vertical="center"/>
    </xf>
    <xf numFmtId="164" fontId="3269" fillId="0" borderId="0" xfId="0" applyNumberFormat="1" applyFont="1" applyAlignment="1">
      <alignment horizontal="center" vertical="center"/>
    </xf>
    <xf numFmtId="4" fontId="3270" fillId="0" borderId="0" xfId="0" applyNumberFormat="1" applyFont="1" applyAlignment="1">
      <alignment horizontal="center" vertical="center"/>
    </xf>
    <xf numFmtId="164" fontId="3271" fillId="0" borderId="0" xfId="0" applyNumberFormat="1" applyFont="1" applyAlignment="1">
      <alignment horizontal="center" vertical="center"/>
    </xf>
    <xf numFmtId="4" fontId="3272" fillId="0" borderId="0" xfId="0" applyNumberFormat="1" applyFont="1" applyAlignment="1">
      <alignment horizontal="center" vertical="center"/>
    </xf>
    <xf numFmtId="164" fontId="3273" fillId="0" borderId="0" xfId="0" applyNumberFormat="1" applyFont="1" applyAlignment="1">
      <alignment horizontal="center" vertical="center"/>
    </xf>
    <xf numFmtId="4" fontId="3274" fillId="0" borderId="0" xfId="0" applyNumberFormat="1" applyFont="1" applyAlignment="1">
      <alignment horizontal="center" vertical="center"/>
    </xf>
    <xf numFmtId="164" fontId="3275" fillId="0" borderId="0" xfId="0" applyNumberFormat="1" applyFont="1" applyAlignment="1">
      <alignment horizontal="center" vertical="center"/>
    </xf>
    <xf numFmtId="4" fontId="3276" fillId="0" borderId="0" xfId="0" applyNumberFormat="1" applyFont="1" applyAlignment="1">
      <alignment horizontal="center" vertical="center"/>
    </xf>
    <xf numFmtId="164" fontId="3277" fillId="0" borderId="0" xfId="0" applyNumberFormat="1" applyFont="1" applyAlignment="1">
      <alignment horizontal="center" vertical="center"/>
    </xf>
    <xf numFmtId="4" fontId="3278" fillId="0" borderId="0" xfId="0" applyNumberFormat="1" applyFont="1" applyAlignment="1">
      <alignment horizontal="center" vertical="center"/>
    </xf>
    <xf numFmtId="164" fontId="3279" fillId="0" borderId="0" xfId="0" applyNumberFormat="1" applyFont="1" applyAlignment="1">
      <alignment horizontal="center" vertical="center"/>
    </xf>
    <xf numFmtId="0" fontId="3280" fillId="0" borderId="0" xfId="0" applyFont="1" applyAlignment="1">
      <alignment horizontal="center" vertical="center" wrapText="1"/>
    </xf>
    <xf numFmtId="4" fontId="3287" fillId="0" borderId="0" xfId="0" applyNumberFormat="1" applyFont="1" applyAlignment="1">
      <alignment horizontal="center" vertical="center"/>
    </xf>
    <xf numFmtId="164" fontId="3288" fillId="0" borderId="0" xfId="0" applyNumberFormat="1" applyFont="1" applyAlignment="1">
      <alignment horizontal="center" vertical="center"/>
    </xf>
    <xf numFmtId="4" fontId="3289" fillId="0" borderId="0" xfId="0" applyNumberFormat="1" applyFont="1" applyAlignment="1">
      <alignment horizontal="center" vertical="center"/>
    </xf>
    <xf numFmtId="164" fontId="3290" fillId="0" borderId="0" xfId="0" applyNumberFormat="1" applyFont="1" applyAlignment="1">
      <alignment horizontal="center" vertical="center"/>
    </xf>
    <xf numFmtId="4" fontId="3291" fillId="0" borderId="0" xfId="0" applyNumberFormat="1" applyFont="1" applyAlignment="1">
      <alignment horizontal="center" vertical="center"/>
    </xf>
    <xf numFmtId="164" fontId="3292" fillId="0" borderId="0" xfId="0" applyNumberFormat="1" applyFont="1" applyAlignment="1">
      <alignment horizontal="center" vertical="center"/>
    </xf>
    <xf numFmtId="4" fontId="3293" fillId="0" borderId="0" xfId="0" applyNumberFormat="1" applyFont="1" applyAlignment="1">
      <alignment horizontal="center" vertical="center"/>
    </xf>
    <xf numFmtId="164" fontId="3294" fillId="0" borderId="0" xfId="0" applyNumberFormat="1" applyFont="1" applyAlignment="1">
      <alignment horizontal="center" vertical="center"/>
    </xf>
    <xf numFmtId="4" fontId="3295" fillId="0" borderId="0" xfId="0" applyNumberFormat="1" applyFont="1" applyAlignment="1">
      <alignment horizontal="center" vertical="center"/>
    </xf>
    <xf numFmtId="164" fontId="3296" fillId="0" borderId="0" xfId="0" applyNumberFormat="1" applyFont="1" applyAlignment="1">
      <alignment horizontal="center" vertical="center"/>
    </xf>
    <xf numFmtId="4" fontId="3297" fillId="0" borderId="0" xfId="0" applyNumberFormat="1" applyFont="1" applyAlignment="1">
      <alignment horizontal="center" vertical="center"/>
    </xf>
    <xf numFmtId="164" fontId="3298" fillId="0" borderId="0" xfId="0" applyNumberFormat="1" applyFont="1" applyAlignment="1">
      <alignment horizontal="center" vertical="center"/>
    </xf>
    <xf numFmtId="4" fontId="3299" fillId="0" borderId="0" xfId="0" applyNumberFormat="1" applyFont="1" applyAlignment="1">
      <alignment horizontal="center" vertical="center"/>
    </xf>
    <xf numFmtId="164" fontId="3300" fillId="0" borderId="0" xfId="0" applyNumberFormat="1" applyFont="1" applyAlignment="1">
      <alignment horizontal="center" vertical="center"/>
    </xf>
    <xf numFmtId="4" fontId="3301" fillId="0" borderId="0" xfId="0" applyNumberFormat="1" applyFont="1" applyAlignment="1">
      <alignment horizontal="center" vertical="center"/>
    </xf>
    <xf numFmtId="164" fontId="3302" fillId="0" borderId="0" xfId="0" applyNumberFormat="1" applyFont="1" applyAlignment="1">
      <alignment horizontal="center" vertical="center"/>
    </xf>
    <xf numFmtId="4" fontId="3303" fillId="0" borderId="0" xfId="0" applyNumberFormat="1" applyFont="1" applyAlignment="1">
      <alignment horizontal="center" vertical="center"/>
    </xf>
    <xf numFmtId="164" fontId="3304" fillId="0" borderId="0" xfId="0" applyNumberFormat="1" applyFont="1" applyAlignment="1">
      <alignment horizontal="center" vertical="center"/>
    </xf>
    <xf numFmtId="4" fontId="3305" fillId="0" borderId="0" xfId="0" applyNumberFormat="1" applyFont="1" applyAlignment="1">
      <alignment horizontal="center" vertical="center"/>
    </xf>
    <xf numFmtId="164" fontId="3306" fillId="0" borderId="0" xfId="0" applyNumberFormat="1" applyFont="1" applyAlignment="1">
      <alignment horizontal="center" vertical="center"/>
    </xf>
    <xf numFmtId="4" fontId="3307" fillId="0" borderId="0" xfId="0" applyNumberFormat="1" applyFont="1" applyAlignment="1">
      <alignment horizontal="center" vertical="center"/>
    </xf>
    <xf numFmtId="164" fontId="3308" fillId="0" borderId="0" xfId="0" applyNumberFormat="1" applyFont="1" applyAlignment="1">
      <alignment horizontal="center" vertical="center"/>
    </xf>
    <xf numFmtId="4" fontId="3309" fillId="0" borderId="0" xfId="0" applyNumberFormat="1" applyFont="1" applyAlignment="1">
      <alignment horizontal="center" vertical="center"/>
    </xf>
    <xf numFmtId="164" fontId="3310" fillId="0" borderId="0" xfId="0" applyNumberFormat="1" applyFont="1" applyAlignment="1">
      <alignment horizontal="center" vertical="center"/>
    </xf>
    <xf numFmtId="0" fontId="3311" fillId="0" borderId="0" xfId="0" applyFont="1" applyAlignment="1">
      <alignment horizontal="center" vertical="center" wrapText="1"/>
    </xf>
    <xf numFmtId="4" fontId="3318" fillId="0" borderId="0" xfId="0" applyNumberFormat="1" applyFont="1" applyAlignment="1">
      <alignment horizontal="center" vertical="center"/>
    </xf>
    <xf numFmtId="164" fontId="3319" fillId="0" borderId="0" xfId="0" applyNumberFormat="1" applyFont="1" applyAlignment="1">
      <alignment horizontal="center" vertical="center"/>
    </xf>
    <xf numFmtId="4" fontId="3320" fillId="0" borderId="0" xfId="0" applyNumberFormat="1" applyFont="1" applyAlignment="1">
      <alignment horizontal="center" vertical="center"/>
    </xf>
    <xf numFmtId="164" fontId="3321" fillId="0" borderId="0" xfId="0" applyNumberFormat="1" applyFont="1" applyAlignment="1">
      <alignment horizontal="center" vertical="center"/>
    </xf>
    <xf numFmtId="4" fontId="3322" fillId="0" borderId="0" xfId="0" applyNumberFormat="1" applyFont="1" applyAlignment="1">
      <alignment horizontal="center" vertical="center"/>
    </xf>
    <xf numFmtId="164" fontId="3323" fillId="0" borderId="0" xfId="0" applyNumberFormat="1" applyFont="1" applyAlignment="1">
      <alignment horizontal="center" vertical="center"/>
    </xf>
    <xf numFmtId="4" fontId="3324" fillId="0" borderId="0" xfId="0" applyNumberFormat="1" applyFont="1" applyAlignment="1">
      <alignment horizontal="center" vertical="center"/>
    </xf>
    <xf numFmtId="164" fontId="3325" fillId="0" borderId="0" xfId="0" applyNumberFormat="1" applyFont="1" applyAlignment="1">
      <alignment horizontal="center" vertical="center"/>
    </xf>
    <xf numFmtId="4" fontId="3326" fillId="0" borderId="0" xfId="0" applyNumberFormat="1" applyFont="1" applyAlignment="1">
      <alignment horizontal="center" vertical="center"/>
    </xf>
    <xf numFmtId="164" fontId="3327" fillId="0" borderId="0" xfId="0" applyNumberFormat="1" applyFont="1" applyAlignment="1">
      <alignment horizontal="center" vertical="center"/>
    </xf>
    <xf numFmtId="4" fontId="3328" fillId="0" borderId="0" xfId="0" applyNumberFormat="1" applyFont="1" applyAlignment="1">
      <alignment horizontal="center" vertical="center"/>
    </xf>
    <xf numFmtId="164" fontId="3329" fillId="0" borderId="0" xfId="0" applyNumberFormat="1" applyFont="1" applyAlignment="1">
      <alignment horizontal="center" vertical="center"/>
    </xf>
    <xf numFmtId="4" fontId="3330" fillId="0" borderId="0" xfId="0" applyNumberFormat="1" applyFont="1" applyAlignment="1">
      <alignment horizontal="center" vertical="center"/>
    </xf>
    <xf numFmtId="164" fontId="3331" fillId="0" borderId="0" xfId="0" applyNumberFormat="1" applyFont="1" applyAlignment="1">
      <alignment horizontal="center" vertical="center"/>
    </xf>
    <xf numFmtId="4" fontId="3332" fillId="0" borderId="0" xfId="0" applyNumberFormat="1" applyFont="1" applyAlignment="1">
      <alignment horizontal="center" vertical="center"/>
    </xf>
    <xf numFmtId="164" fontId="3333" fillId="0" borderId="0" xfId="0" applyNumberFormat="1" applyFont="1" applyAlignment="1">
      <alignment horizontal="center" vertical="center"/>
    </xf>
    <xf numFmtId="4" fontId="3334" fillId="0" borderId="0" xfId="0" applyNumberFormat="1" applyFont="1" applyAlignment="1">
      <alignment horizontal="center" vertical="center"/>
    </xf>
    <xf numFmtId="164" fontId="3335" fillId="0" borderId="0" xfId="0" applyNumberFormat="1" applyFont="1" applyAlignment="1">
      <alignment horizontal="center" vertical="center"/>
    </xf>
    <xf numFmtId="4" fontId="3336" fillId="0" borderId="0" xfId="0" applyNumberFormat="1" applyFont="1" applyAlignment="1">
      <alignment horizontal="center" vertical="center"/>
    </xf>
    <xf numFmtId="164" fontId="3337" fillId="0" borderId="0" xfId="0" applyNumberFormat="1" applyFont="1" applyAlignment="1">
      <alignment horizontal="center" vertical="center"/>
    </xf>
    <xf numFmtId="4" fontId="3338" fillId="0" borderId="0" xfId="0" applyNumberFormat="1" applyFont="1" applyAlignment="1">
      <alignment horizontal="center" vertical="center"/>
    </xf>
    <xf numFmtId="164" fontId="3339" fillId="0" borderId="0" xfId="0" applyNumberFormat="1" applyFont="1" applyAlignment="1">
      <alignment horizontal="center" vertical="center"/>
    </xf>
    <xf numFmtId="4" fontId="3340" fillId="0" borderId="0" xfId="0" applyNumberFormat="1" applyFont="1" applyAlignment="1">
      <alignment horizontal="center" vertical="center"/>
    </xf>
    <xf numFmtId="164" fontId="3341" fillId="0" borderId="0" xfId="0" applyNumberFormat="1" applyFont="1" applyAlignment="1">
      <alignment horizontal="center" vertical="center"/>
    </xf>
    <xf numFmtId="0" fontId="3342" fillId="0" borderId="0" xfId="0" applyFont="1" applyAlignment="1">
      <alignment horizontal="center" vertical="center" wrapText="1"/>
    </xf>
    <xf numFmtId="4" fontId="3349" fillId="0" borderId="0" xfId="0" applyNumberFormat="1" applyFont="1" applyAlignment="1">
      <alignment horizontal="center" vertical="center"/>
    </xf>
    <xf numFmtId="164" fontId="3350" fillId="0" borderId="0" xfId="0" applyNumberFormat="1" applyFont="1" applyAlignment="1">
      <alignment horizontal="center" vertical="center"/>
    </xf>
    <xf numFmtId="4" fontId="3351" fillId="0" borderId="0" xfId="0" applyNumberFormat="1" applyFont="1" applyAlignment="1">
      <alignment horizontal="center" vertical="center"/>
    </xf>
    <xf numFmtId="164" fontId="3352" fillId="0" borderId="0" xfId="0" applyNumberFormat="1" applyFont="1" applyAlignment="1">
      <alignment horizontal="center" vertical="center"/>
    </xf>
    <xf numFmtId="4" fontId="3353" fillId="0" borderId="0" xfId="0" applyNumberFormat="1" applyFont="1" applyAlignment="1">
      <alignment horizontal="center" vertical="center"/>
    </xf>
    <xf numFmtId="164" fontId="3354" fillId="0" borderId="0" xfId="0" applyNumberFormat="1" applyFont="1" applyAlignment="1">
      <alignment horizontal="center" vertical="center"/>
    </xf>
    <xf numFmtId="4" fontId="3355" fillId="0" borderId="0" xfId="0" applyNumberFormat="1" applyFont="1" applyAlignment="1">
      <alignment horizontal="center" vertical="center"/>
    </xf>
    <xf numFmtId="164" fontId="3356" fillId="0" borderId="0" xfId="0" applyNumberFormat="1" applyFont="1" applyAlignment="1">
      <alignment horizontal="center" vertical="center"/>
    </xf>
    <xf numFmtId="4" fontId="3357" fillId="0" borderId="0" xfId="0" applyNumberFormat="1" applyFont="1" applyAlignment="1">
      <alignment horizontal="center" vertical="center"/>
    </xf>
    <xf numFmtId="164" fontId="3358" fillId="0" borderId="0" xfId="0" applyNumberFormat="1" applyFont="1" applyAlignment="1">
      <alignment horizontal="center" vertical="center"/>
    </xf>
    <xf numFmtId="4" fontId="3359" fillId="0" borderId="0" xfId="0" applyNumberFormat="1" applyFont="1" applyAlignment="1">
      <alignment horizontal="center" vertical="center"/>
    </xf>
    <xf numFmtId="164" fontId="3360" fillId="0" borderId="0" xfId="0" applyNumberFormat="1" applyFont="1" applyAlignment="1">
      <alignment horizontal="center" vertical="center"/>
    </xf>
    <xf numFmtId="4" fontId="3361" fillId="0" borderId="0" xfId="0" applyNumberFormat="1" applyFont="1" applyAlignment="1">
      <alignment horizontal="center" vertical="center"/>
    </xf>
    <xf numFmtId="164" fontId="3362" fillId="0" borderId="0" xfId="0" applyNumberFormat="1" applyFont="1" applyAlignment="1">
      <alignment horizontal="center" vertical="center"/>
    </xf>
    <xf numFmtId="4" fontId="3363" fillId="0" borderId="0" xfId="0" applyNumberFormat="1" applyFont="1" applyAlignment="1">
      <alignment horizontal="center" vertical="center"/>
    </xf>
    <xf numFmtId="164" fontId="3364" fillId="0" borderId="0" xfId="0" applyNumberFormat="1" applyFont="1" applyAlignment="1">
      <alignment horizontal="center" vertical="center"/>
    </xf>
    <xf numFmtId="4" fontId="3365" fillId="0" borderId="0" xfId="0" applyNumberFormat="1" applyFont="1" applyAlignment="1">
      <alignment horizontal="center" vertical="center"/>
    </xf>
    <xf numFmtId="164" fontId="3366" fillId="0" borderId="0" xfId="0" applyNumberFormat="1" applyFont="1" applyAlignment="1">
      <alignment horizontal="center" vertical="center"/>
    </xf>
    <xf numFmtId="4" fontId="3367" fillId="0" borderId="0" xfId="0" applyNumberFormat="1" applyFont="1" applyAlignment="1">
      <alignment horizontal="center" vertical="center"/>
    </xf>
    <xf numFmtId="164" fontId="3368" fillId="0" borderId="0" xfId="0" applyNumberFormat="1" applyFont="1" applyAlignment="1">
      <alignment horizontal="center" vertical="center"/>
    </xf>
    <xf numFmtId="4" fontId="3369" fillId="0" borderId="0" xfId="0" applyNumberFormat="1" applyFont="1" applyAlignment="1">
      <alignment horizontal="center" vertical="center"/>
    </xf>
    <xf numFmtId="164" fontId="3370" fillId="0" borderId="0" xfId="0" applyNumberFormat="1" applyFont="1" applyAlignment="1">
      <alignment horizontal="center" vertical="center"/>
    </xf>
    <xf numFmtId="4" fontId="3371" fillId="0" borderId="0" xfId="0" applyNumberFormat="1" applyFont="1" applyAlignment="1">
      <alignment horizontal="center" vertical="center"/>
    </xf>
    <xf numFmtId="164" fontId="3372" fillId="0" borderId="0" xfId="0" applyNumberFormat="1" applyFont="1" applyAlignment="1">
      <alignment horizontal="center" vertical="center"/>
    </xf>
    <xf numFmtId="0" fontId="3373" fillId="0" borderId="0" xfId="0" applyFont="1" applyAlignment="1">
      <alignment horizontal="center" vertical="center" wrapText="1"/>
    </xf>
    <xf numFmtId="4" fontId="3380" fillId="0" borderId="0" xfId="0" applyNumberFormat="1" applyFont="1" applyAlignment="1">
      <alignment horizontal="center" vertical="center"/>
    </xf>
    <xf numFmtId="164" fontId="3381" fillId="0" borderId="0" xfId="0" applyNumberFormat="1" applyFont="1" applyAlignment="1">
      <alignment horizontal="center" vertical="center"/>
    </xf>
    <xf numFmtId="4" fontId="3382" fillId="0" borderId="0" xfId="0" applyNumberFormat="1" applyFont="1" applyAlignment="1">
      <alignment horizontal="center" vertical="center"/>
    </xf>
    <xf numFmtId="164" fontId="3383" fillId="0" borderId="0" xfId="0" applyNumberFormat="1" applyFont="1" applyAlignment="1">
      <alignment horizontal="center" vertical="center"/>
    </xf>
    <xf numFmtId="4" fontId="3384" fillId="0" borderId="0" xfId="0" applyNumberFormat="1" applyFont="1" applyAlignment="1">
      <alignment horizontal="center" vertical="center"/>
    </xf>
    <xf numFmtId="164" fontId="3385" fillId="0" borderId="0" xfId="0" applyNumberFormat="1" applyFont="1" applyAlignment="1">
      <alignment horizontal="center" vertical="center"/>
    </xf>
    <xf numFmtId="4" fontId="3386" fillId="0" borderId="0" xfId="0" applyNumberFormat="1" applyFont="1" applyAlignment="1">
      <alignment horizontal="center" vertical="center"/>
    </xf>
    <xf numFmtId="164" fontId="3387" fillId="0" borderId="0" xfId="0" applyNumberFormat="1" applyFont="1" applyAlignment="1">
      <alignment horizontal="center" vertical="center"/>
    </xf>
    <xf numFmtId="4" fontId="3388" fillId="0" borderId="0" xfId="0" applyNumberFormat="1" applyFont="1" applyAlignment="1">
      <alignment horizontal="center" vertical="center"/>
    </xf>
    <xf numFmtId="164" fontId="3389" fillId="0" borderId="0" xfId="0" applyNumberFormat="1" applyFont="1" applyAlignment="1">
      <alignment horizontal="center" vertical="center"/>
    </xf>
    <xf numFmtId="4" fontId="3390" fillId="0" borderId="0" xfId="0" applyNumberFormat="1" applyFont="1" applyAlignment="1">
      <alignment horizontal="center" vertical="center"/>
    </xf>
    <xf numFmtId="164" fontId="3391" fillId="0" borderId="0" xfId="0" applyNumberFormat="1" applyFont="1" applyAlignment="1">
      <alignment horizontal="center" vertical="center"/>
    </xf>
    <xf numFmtId="4" fontId="3392" fillId="0" borderId="0" xfId="0" applyNumberFormat="1" applyFont="1" applyAlignment="1">
      <alignment horizontal="center" vertical="center"/>
    </xf>
    <xf numFmtId="164" fontId="3393" fillId="0" borderId="0" xfId="0" applyNumberFormat="1" applyFont="1" applyAlignment="1">
      <alignment horizontal="center" vertical="center"/>
    </xf>
    <xf numFmtId="4" fontId="3394" fillId="0" borderId="0" xfId="0" applyNumberFormat="1" applyFont="1" applyAlignment="1">
      <alignment horizontal="center" vertical="center"/>
    </xf>
    <xf numFmtId="164" fontId="3395" fillId="0" borderId="0" xfId="0" applyNumberFormat="1" applyFont="1" applyAlignment="1">
      <alignment horizontal="center" vertical="center"/>
    </xf>
    <xf numFmtId="4" fontId="3396" fillId="0" borderId="0" xfId="0" applyNumberFormat="1" applyFont="1" applyAlignment="1">
      <alignment horizontal="center" vertical="center"/>
    </xf>
    <xf numFmtId="164" fontId="3397" fillId="0" borderId="0" xfId="0" applyNumberFormat="1" applyFont="1" applyAlignment="1">
      <alignment horizontal="center" vertical="center"/>
    </xf>
    <xf numFmtId="4" fontId="3398" fillId="0" borderId="0" xfId="0" applyNumberFormat="1" applyFont="1" applyAlignment="1">
      <alignment horizontal="center" vertical="center"/>
    </xf>
    <xf numFmtId="164" fontId="3399" fillId="0" borderId="0" xfId="0" applyNumberFormat="1" applyFont="1" applyAlignment="1">
      <alignment horizontal="center" vertical="center"/>
    </xf>
    <xf numFmtId="4" fontId="3400" fillId="0" borderId="0" xfId="0" applyNumberFormat="1" applyFont="1" applyAlignment="1">
      <alignment horizontal="center" vertical="center"/>
    </xf>
    <xf numFmtId="164" fontId="3401" fillId="0" borderId="0" xfId="0" applyNumberFormat="1" applyFont="1" applyAlignment="1">
      <alignment horizontal="center" vertical="center"/>
    </xf>
    <xf numFmtId="4" fontId="3402" fillId="0" borderId="0" xfId="0" applyNumberFormat="1" applyFont="1" applyAlignment="1">
      <alignment horizontal="center" vertical="center"/>
    </xf>
    <xf numFmtId="164" fontId="3403" fillId="0" borderId="0" xfId="0" applyNumberFormat="1" applyFont="1" applyAlignment="1">
      <alignment horizontal="center" vertical="center"/>
    </xf>
    <xf numFmtId="0" fontId="3404" fillId="0" borderId="0" xfId="0" applyFont="1" applyAlignment="1">
      <alignment horizontal="center" vertical="center" wrapText="1"/>
    </xf>
    <xf numFmtId="4" fontId="3411" fillId="0" borderId="0" xfId="0" applyNumberFormat="1" applyFont="1" applyAlignment="1">
      <alignment horizontal="center" vertical="center"/>
    </xf>
    <xf numFmtId="164" fontId="3412" fillId="0" borderId="0" xfId="0" applyNumberFormat="1" applyFont="1" applyAlignment="1">
      <alignment horizontal="center" vertical="center"/>
    </xf>
    <xf numFmtId="4" fontId="3413" fillId="0" borderId="0" xfId="0" applyNumberFormat="1" applyFont="1" applyAlignment="1">
      <alignment horizontal="center" vertical="center"/>
    </xf>
    <xf numFmtId="164" fontId="3414" fillId="0" borderId="0" xfId="0" applyNumberFormat="1" applyFont="1" applyAlignment="1">
      <alignment horizontal="center" vertical="center"/>
    </xf>
    <xf numFmtId="4" fontId="3415" fillId="0" borderId="0" xfId="0" applyNumberFormat="1" applyFont="1" applyAlignment="1">
      <alignment horizontal="center" vertical="center"/>
    </xf>
    <xf numFmtId="164" fontId="3416" fillId="0" borderId="0" xfId="0" applyNumberFormat="1" applyFont="1" applyAlignment="1">
      <alignment horizontal="center" vertical="center"/>
    </xf>
    <xf numFmtId="4" fontId="3417" fillId="0" borderId="0" xfId="0" applyNumberFormat="1" applyFont="1" applyAlignment="1">
      <alignment horizontal="center" vertical="center"/>
    </xf>
    <xf numFmtId="164" fontId="3418" fillId="0" borderId="0" xfId="0" applyNumberFormat="1" applyFont="1" applyAlignment="1">
      <alignment horizontal="center" vertical="center"/>
    </xf>
    <xf numFmtId="4" fontId="3419" fillId="0" borderId="0" xfId="0" applyNumberFormat="1" applyFont="1" applyAlignment="1">
      <alignment horizontal="center" vertical="center"/>
    </xf>
    <xf numFmtId="164" fontId="3420" fillId="0" borderId="0" xfId="0" applyNumberFormat="1" applyFont="1" applyAlignment="1">
      <alignment horizontal="center" vertical="center"/>
    </xf>
    <xf numFmtId="4" fontId="3421" fillId="0" borderId="0" xfId="0" applyNumberFormat="1" applyFont="1" applyAlignment="1">
      <alignment horizontal="center" vertical="center"/>
    </xf>
    <xf numFmtId="164" fontId="3422" fillId="0" borderId="0" xfId="0" applyNumberFormat="1" applyFont="1" applyAlignment="1">
      <alignment horizontal="center" vertical="center"/>
    </xf>
    <xf numFmtId="4" fontId="3423" fillId="0" borderId="0" xfId="0" applyNumberFormat="1" applyFont="1" applyAlignment="1">
      <alignment horizontal="center" vertical="center"/>
    </xf>
    <xf numFmtId="164" fontId="3424" fillId="0" borderId="0" xfId="0" applyNumberFormat="1" applyFont="1" applyAlignment="1">
      <alignment horizontal="center" vertical="center"/>
    </xf>
    <xf numFmtId="4" fontId="3425" fillId="0" borderId="0" xfId="0" applyNumberFormat="1" applyFont="1" applyAlignment="1">
      <alignment horizontal="center" vertical="center"/>
    </xf>
    <xf numFmtId="164" fontId="3426" fillId="0" borderId="0" xfId="0" applyNumberFormat="1" applyFont="1" applyAlignment="1">
      <alignment horizontal="center" vertical="center"/>
    </xf>
    <xf numFmtId="4" fontId="3427" fillId="0" borderId="0" xfId="0" applyNumberFormat="1" applyFont="1" applyAlignment="1">
      <alignment horizontal="center" vertical="center"/>
    </xf>
    <xf numFmtId="164" fontId="3428" fillId="0" borderId="0" xfId="0" applyNumberFormat="1" applyFont="1" applyAlignment="1">
      <alignment horizontal="center" vertical="center"/>
    </xf>
    <xf numFmtId="4" fontId="3429" fillId="0" borderId="0" xfId="0" applyNumberFormat="1" applyFont="1" applyAlignment="1">
      <alignment horizontal="center" vertical="center"/>
    </xf>
    <xf numFmtId="164" fontId="3430" fillId="0" borderId="0" xfId="0" applyNumberFormat="1" applyFont="1" applyAlignment="1">
      <alignment horizontal="center" vertical="center"/>
    </xf>
    <xf numFmtId="4" fontId="3431" fillId="0" borderId="0" xfId="0" applyNumberFormat="1" applyFont="1" applyAlignment="1">
      <alignment horizontal="center" vertical="center"/>
    </xf>
    <xf numFmtId="164" fontId="3432" fillId="0" borderId="0" xfId="0" applyNumberFormat="1" applyFont="1" applyAlignment="1">
      <alignment horizontal="center" vertical="center"/>
    </xf>
    <xf numFmtId="4" fontId="3433" fillId="0" borderId="0" xfId="0" applyNumberFormat="1" applyFont="1" applyAlignment="1">
      <alignment horizontal="center" vertical="center"/>
    </xf>
    <xf numFmtId="164" fontId="3434" fillId="0" borderId="0" xfId="0" applyNumberFormat="1" applyFont="1" applyAlignment="1">
      <alignment horizontal="center" vertical="center"/>
    </xf>
    <xf numFmtId="0" fontId="3435" fillId="0" borderId="0" xfId="0" applyFont="1" applyAlignment="1">
      <alignment horizontal="center" vertical="center" wrapText="1"/>
    </xf>
    <xf numFmtId="4" fontId="3442" fillId="0" borderId="0" xfId="0" applyNumberFormat="1" applyFont="1" applyAlignment="1">
      <alignment horizontal="center" vertical="center"/>
    </xf>
    <xf numFmtId="164" fontId="3443" fillId="0" borderId="0" xfId="0" applyNumberFormat="1" applyFont="1" applyAlignment="1">
      <alignment horizontal="center" vertical="center"/>
    </xf>
    <xf numFmtId="4" fontId="3444" fillId="0" borderId="0" xfId="0" applyNumberFormat="1" applyFont="1" applyAlignment="1">
      <alignment horizontal="center" vertical="center"/>
    </xf>
    <xf numFmtId="164" fontId="3445" fillId="0" borderId="0" xfId="0" applyNumberFormat="1" applyFont="1" applyAlignment="1">
      <alignment horizontal="center" vertical="center"/>
    </xf>
    <xf numFmtId="4" fontId="3446" fillId="0" borderId="0" xfId="0" applyNumberFormat="1" applyFont="1" applyAlignment="1">
      <alignment horizontal="center" vertical="center"/>
    </xf>
    <xf numFmtId="164" fontId="3447" fillId="0" borderId="0" xfId="0" applyNumberFormat="1" applyFont="1" applyAlignment="1">
      <alignment horizontal="center" vertical="center"/>
    </xf>
    <xf numFmtId="4" fontId="3448" fillId="0" borderId="0" xfId="0" applyNumberFormat="1" applyFont="1" applyAlignment="1">
      <alignment horizontal="center" vertical="center"/>
    </xf>
    <xf numFmtId="164" fontId="3449" fillId="0" borderId="0" xfId="0" applyNumberFormat="1" applyFont="1" applyAlignment="1">
      <alignment horizontal="center" vertical="center"/>
    </xf>
    <xf numFmtId="4" fontId="3450" fillId="0" borderId="0" xfId="0" applyNumberFormat="1" applyFont="1" applyAlignment="1">
      <alignment horizontal="center" vertical="center"/>
    </xf>
    <xf numFmtId="164" fontId="3451" fillId="0" borderId="0" xfId="0" applyNumberFormat="1" applyFont="1" applyAlignment="1">
      <alignment horizontal="center" vertical="center"/>
    </xf>
    <xf numFmtId="4" fontId="3452" fillId="0" borderId="0" xfId="0" applyNumberFormat="1" applyFont="1" applyAlignment="1">
      <alignment horizontal="center" vertical="center"/>
    </xf>
    <xf numFmtId="164" fontId="3453" fillId="0" borderId="0" xfId="0" applyNumberFormat="1" applyFont="1" applyAlignment="1">
      <alignment horizontal="center" vertical="center"/>
    </xf>
    <xf numFmtId="4" fontId="3454" fillId="0" borderId="0" xfId="0" applyNumberFormat="1" applyFont="1" applyAlignment="1">
      <alignment horizontal="center" vertical="center"/>
    </xf>
    <xf numFmtId="164" fontId="3455" fillId="0" borderId="0" xfId="0" applyNumberFormat="1" applyFont="1" applyAlignment="1">
      <alignment horizontal="center" vertical="center"/>
    </xf>
    <xf numFmtId="4" fontId="3456" fillId="0" borderId="0" xfId="0" applyNumberFormat="1" applyFont="1" applyAlignment="1">
      <alignment horizontal="center" vertical="center"/>
    </xf>
    <xf numFmtId="164" fontId="3457" fillId="0" borderId="0" xfId="0" applyNumberFormat="1" applyFont="1" applyAlignment="1">
      <alignment horizontal="center" vertical="center"/>
    </xf>
    <xf numFmtId="4" fontId="3458" fillId="0" borderId="0" xfId="0" applyNumberFormat="1" applyFont="1" applyAlignment="1">
      <alignment horizontal="center" vertical="center"/>
    </xf>
    <xf numFmtId="164" fontId="3459" fillId="0" borderId="0" xfId="0" applyNumberFormat="1" applyFont="1" applyAlignment="1">
      <alignment horizontal="center" vertical="center"/>
    </xf>
    <xf numFmtId="4" fontId="3460" fillId="0" borderId="0" xfId="0" applyNumberFormat="1" applyFont="1" applyAlignment="1">
      <alignment horizontal="center" vertical="center"/>
    </xf>
    <xf numFmtId="164" fontId="3461" fillId="0" borderId="0" xfId="0" applyNumberFormat="1" applyFont="1" applyAlignment="1">
      <alignment horizontal="center" vertical="center"/>
    </xf>
    <xf numFmtId="4" fontId="3462" fillId="0" borderId="0" xfId="0" applyNumberFormat="1" applyFont="1" applyAlignment="1">
      <alignment horizontal="center" vertical="center"/>
    </xf>
    <xf numFmtId="164" fontId="3463" fillId="0" borderId="0" xfId="0" applyNumberFormat="1" applyFont="1" applyAlignment="1">
      <alignment horizontal="center" vertical="center"/>
    </xf>
    <xf numFmtId="4" fontId="3464" fillId="0" borderId="0" xfId="0" applyNumberFormat="1" applyFont="1" applyAlignment="1">
      <alignment horizontal="center" vertical="center"/>
    </xf>
    <xf numFmtId="164" fontId="3465" fillId="0" borderId="0" xfId="0" applyNumberFormat="1" applyFont="1" applyAlignment="1">
      <alignment horizontal="center" vertical="center"/>
    </xf>
    <xf numFmtId="0" fontId="3466" fillId="0" borderId="0" xfId="0" applyFont="1" applyAlignment="1">
      <alignment horizontal="center" vertical="center" wrapText="1"/>
    </xf>
    <xf numFmtId="4" fontId="3473" fillId="0" borderId="0" xfId="0" applyNumberFormat="1" applyFont="1" applyAlignment="1">
      <alignment horizontal="center" vertical="center"/>
    </xf>
    <xf numFmtId="164" fontId="3474" fillId="0" borderId="0" xfId="0" applyNumberFormat="1" applyFont="1" applyAlignment="1">
      <alignment horizontal="center" vertical="center"/>
    </xf>
    <xf numFmtId="4" fontId="3475" fillId="0" borderId="0" xfId="0" applyNumberFormat="1" applyFont="1" applyAlignment="1">
      <alignment horizontal="center" vertical="center"/>
    </xf>
    <xf numFmtId="164" fontId="3476" fillId="0" borderId="0" xfId="0" applyNumberFormat="1" applyFont="1" applyAlignment="1">
      <alignment horizontal="center" vertical="center"/>
    </xf>
    <xf numFmtId="4" fontId="3477" fillId="0" borderId="0" xfId="0" applyNumberFormat="1" applyFont="1" applyAlignment="1">
      <alignment horizontal="center" vertical="center"/>
    </xf>
    <xf numFmtId="164" fontId="3478" fillId="0" borderId="0" xfId="0" applyNumberFormat="1" applyFont="1" applyAlignment="1">
      <alignment horizontal="center" vertical="center"/>
    </xf>
    <xf numFmtId="4" fontId="3479" fillId="0" borderId="0" xfId="0" applyNumberFormat="1" applyFont="1" applyAlignment="1">
      <alignment horizontal="center" vertical="center"/>
    </xf>
    <xf numFmtId="164" fontId="3480" fillId="0" borderId="0" xfId="0" applyNumberFormat="1" applyFont="1" applyAlignment="1">
      <alignment horizontal="center" vertical="center"/>
    </xf>
    <xf numFmtId="4" fontId="3481" fillId="0" borderId="0" xfId="0" applyNumberFormat="1" applyFont="1" applyAlignment="1">
      <alignment horizontal="center" vertical="center"/>
    </xf>
    <xf numFmtId="164" fontId="3482" fillId="0" borderId="0" xfId="0" applyNumberFormat="1" applyFont="1" applyAlignment="1">
      <alignment horizontal="center" vertical="center"/>
    </xf>
    <xf numFmtId="4" fontId="3483" fillId="0" borderId="0" xfId="0" applyNumberFormat="1" applyFont="1" applyAlignment="1">
      <alignment horizontal="center" vertical="center"/>
    </xf>
    <xf numFmtId="164" fontId="3484" fillId="0" borderId="0" xfId="0" applyNumberFormat="1" applyFont="1" applyAlignment="1">
      <alignment horizontal="center" vertical="center"/>
    </xf>
    <xf numFmtId="4" fontId="3485" fillId="0" borderId="0" xfId="0" applyNumberFormat="1" applyFont="1" applyAlignment="1">
      <alignment horizontal="center" vertical="center"/>
    </xf>
    <xf numFmtId="164" fontId="3486" fillId="0" borderId="0" xfId="0" applyNumberFormat="1" applyFont="1" applyAlignment="1">
      <alignment horizontal="center" vertical="center"/>
    </xf>
    <xf numFmtId="4" fontId="3487" fillId="0" borderId="0" xfId="0" applyNumberFormat="1" applyFont="1" applyAlignment="1">
      <alignment horizontal="center" vertical="center"/>
    </xf>
    <xf numFmtId="164" fontId="3488" fillId="0" borderId="0" xfId="0" applyNumberFormat="1" applyFont="1" applyAlignment="1">
      <alignment horizontal="center" vertical="center"/>
    </xf>
    <xf numFmtId="4" fontId="3489" fillId="0" borderId="0" xfId="0" applyNumberFormat="1" applyFont="1" applyAlignment="1">
      <alignment horizontal="center" vertical="center"/>
    </xf>
    <xf numFmtId="164" fontId="3490" fillId="0" borderId="0" xfId="0" applyNumberFormat="1" applyFont="1" applyAlignment="1">
      <alignment horizontal="center" vertical="center"/>
    </xf>
    <xf numFmtId="4" fontId="3491" fillId="0" borderId="0" xfId="0" applyNumberFormat="1" applyFont="1" applyAlignment="1">
      <alignment horizontal="center" vertical="center"/>
    </xf>
    <xf numFmtId="164" fontId="3492" fillId="0" borderId="0" xfId="0" applyNumberFormat="1" applyFont="1" applyAlignment="1">
      <alignment horizontal="center" vertical="center"/>
    </xf>
    <xf numFmtId="4" fontId="3493" fillId="0" borderId="0" xfId="0" applyNumberFormat="1" applyFont="1" applyAlignment="1">
      <alignment horizontal="center" vertical="center"/>
    </xf>
    <xf numFmtId="164" fontId="3494" fillId="0" borderId="0" xfId="0" applyNumberFormat="1" applyFont="1" applyAlignment="1">
      <alignment horizontal="center" vertical="center"/>
    </xf>
    <xf numFmtId="4" fontId="3495" fillId="0" borderId="0" xfId="0" applyNumberFormat="1" applyFont="1" applyAlignment="1">
      <alignment horizontal="center" vertical="center"/>
    </xf>
    <xf numFmtId="164" fontId="3496" fillId="0" borderId="0" xfId="0" applyNumberFormat="1" applyFont="1" applyAlignment="1">
      <alignment horizontal="center" vertical="center"/>
    </xf>
    <xf numFmtId="0" fontId="3497" fillId="3" borderId="1" xfId="0" applyFont="1" applyFill="1" applyBorder="1" applyAlignment="1">
      <alignment horizontal="center" vertical="center" wrapText="1"/>
    </xf>
    <xf numFmtId="164" fontId="3497" fillId="3" borderId="1" xfId="0" applyNumberFormat="1" applyFont="1" applyFill="1" applyBorder="1" applyAlignment="1">
      <alignment horizontal="center" vertical="center" wrapText="1"/>
    </xf>
    <xf numFmtId="0" fontId="3498" fillId="0" borderId="0" xfId="0" applyFont="1" applyAlignment="1">
      <alignment horizontal="center" vertical="center" wrapText="1"/>
    </xf>
    <xf numFmtId="4" fontId="3505" fillId="0" borderId="0" xfId="0" applyNumberFormat="1" applyFont="1" applyAlignment="1">
      <alignment horizontal="center" vertical="center"/>
    </xf>
    <xf numFmtId="164" fontId="3506" fillId="0" borderId="0" xfId="0" applyNumberFormat="1" applyFont="1" applyAlignment="1">
      <alignment horizontal="center" vertical="center"/>
    </xf>
    <xf numFmtId="4" fontId="3507" fillId="0" borderId="0" xfId="0" applyNumberFormat="1" applyFont="1" applyAlignment="1">
      <alignment horizontal="center" vertical="center"/>
    </xf>
    <xf numFmtId="164" fontId="3508" fillId="0" borderId="0" xfId="0" applyNumberFormat="1" applyFont="1" applyAlignment="1">
      <alignment horizontal="center" vertical="center"/>
    </xf>
    <xf numFmtId="4" fontId="3509" fillId="0" borderId="0" xfId="0" applyNumberFormat="1" applyFont="1" applyAlignment="1">
      <alignment horizontal="center" vertical="center"/>
    </xf>
    <xf numFmtId="164" fontId="3510" fillId="0" borderId="0" xfId="0" applyNumberFormat="1" applyFont="1" applyAlignment="1">
      <alignment horizontal="center" vertical="center"/>
    </xf>
    <xf numFmtId="4" fontId="3511" fillId="0" borderId="0" xfId="0" applyNumberFormat="1" applyFont="1" applyAlignment="1">
      <alignment horizontal="center" vertical="center"/>
    </xf>
    <xf numFmtId="164" fontId="3512" fillId="0" borderId="0" xfId="0" applyNumberFormat="1" applyFont="1" applyAlignment="1">
      <alignment horizontal="center" vertical="center"/>
    </xf>
    <xf numFmtId="4" fontId="3513" fillId="0" borderId="0" xfId="0" applyNumberFormat="1" applyFont="1" applyAlignment="1">
      <alignment horizontal="center" vertical="center"/>
    </xf>
    <xf numFmtId="164" fontId="3514" fillId="0" borderId="0" xfId="0" applyNumberFormat="1" applyFont="1" applyAlignment="1">
      <alignment horizontal="center" vertical="center"/>
    </xf>
    <xf numFmtId="4" fontId="3515" fillId="0" borderId="0" xfId="0" applyNumberFormat="1" applyFont="1" applyAlignment="1">
      <alignment horizontal="center" vertical="center"/>
    </xf>
    <xf numFmtId="164" fontId="3516" fillId="0" borderId="0" xfId="0" applyNumberFormat="1" applyFont="1" applyAlignment="1">
      <alignment horizontal="center" vertical="center"/>
    </xf>
    <xf numFmtId="4" fontId="3517" fillId="0" borderId="0" xfId="0" applyNumberFormat="1" applyFont="1" applyAlignment="1">
      <alignment horizontal="center" vertical="center"/>
    </xf>
    <xf numFmtId="164" fontId="3518" fillId="0" borderId="0" xfId="0" applyNumberFormat="1" applyFont="1" applyAlignment="1">
      <alignment horizontal="center" vertical="center"/>
    </xf>
    <xf numFmtId="4" fontId="3519" fillId="0" borderId="0" xfId="0" applyNumberFormat="1" applyFont="1" applyAlignment="1">
      <alignment horizontal="center" vertical="center"/>
    </xf>
    <xf numFmtId="164" fontId="3520" fillId="0" borderId="0" xfId="0" applyNumberFormat="1" applyFont="1" applyAlignment="1">
      <alignment horizontal="center" vertical="center"/>
    </xf>
    <xf numFmtId="4" fontId="3521" fillId="0" borderId="0" xfId="0" applyNumberFormat="1" applyFont="1" applyAlignment="1">
      <alignment horizontal="center" vertical="center"/>
    </xf>
    <xf numFmtId="164" fontId="3522" fillId="0" borderId="0" xfId="0" applyNumberFormat="1" applyFont="1" applyAlignment="1">
      <alignment horizontal="center" vertical="center"/>
    </xf>
    <xf numFmtId="4" fontId="3523" fillId="0" borderId="0" xfId="0" applyNumberFormat="1" applyFont="1" applyAlignment="1">
      <alignment horizontal="center" vertical="center"/>
    </xf>
    <xf numFmtId="164" fontId="3524" fillId="0" borderId="0" xfId="0" applyNumberFormat="1" applyFont="1" applyAlignment="1">
      <alignment horizontal="center" vertical="center"/>
    </xf>
    <xf numFmtId="4" fontId="3525" fillId="0" borderId="0" xfId="0" applyNumberFormat="1" applyFont="1" applyAlignment="1">
      <alignment horizontal="center" vertical="center"/>
    </xf>
    <xf numFmtId="164" fontId="3526" fillId="0" borderId="0" xfId="0" applyNumberFormat="1" applyFont="1" applyAlignment="1">
      <alignment horizontal="center" vertical="center"/>
    </xf>
    <xf numFmtId="4" fontId="3527" fillId="0" borderId="0" xfId="0" applyNumberFormat="1" applyFont="1" applyAlignment="1">
      <alignment horizontal="center" vertical="center"/>
    </xf>
    <xf numFmtId="164" fontId="3528" fillId="0" borderId="0" xfId="0" applyNumberFormat="1" applyFont="1" applyAlignment="1">
      <alignment horizontal="center" vertical="center"/>
    </xf>
    <xf numFmtId="0" fontId="3529" fillId="0" borderId="0" xfId="0" applyFont="1" applyAlignment="1">
      <alignment horizontal="center" vertical="center" wrapText="1"/>
    </xf>
    <xf numFmtId="4" fontId="3536" fillId="0" borderId="0" xfId="0" applyNumberFormat="1" applyFont="1" applyAlignment="1">
      <alignment horizontal="center" vertical="center"/>
    </xf>
    <xf numFmtId="164" fontId="3537" fillId="0" borderId="0" xfId="0" applyNumberFormat="1" applyFont="1" applyAlignment="1">
      <alignment horizontal="center" vertical="center"/>
    </xf>
    <xf numFmtId="4" fontId="3538" fillId="0" borderId="0" xfId="0" applyNumberFormat="1" applyFont="1" applyAlignment="1">
      <alignment horizontal="center" vertical="center"/>
    </xf>
    <xf numFmtId="164" fontId="3539" fillId="0" borderId="0" xfId="0" applyNumberFormat="1" applyFont="1" applyAlignment="1">
      <alignment horizontal="center" vertical="center"/>
    </xf>
    <xf numFmtId="4" fontId="3540" fillId="0" borderId="0" xfId="0" applyNumberFormat="1" applyFont="1" applyAlignment="1">
      <alignment horizontal="center" vertical="center"/>
    </xf>
    <xf numFmtId="164" fontId="3541" fillId="0" borderId="0" xfId="0" applyNumberFormat="1" applyFont="1" applyAlignment="1">
      <alignment horizontal="center" vertical="center"/>
    </xf>
    <xf numFmtId="4" fontId="3542" fillId="0" borderId="0" xfId="0" applyNumberFormat="1" applyFont="1" applyAlignment="1">
      <alignment horizontal="center" vertical="center"/>
    </xf>
    <xf numFmtId="164" fontId="3543" fillId="0" borderId="0" xfId="0" applyNumberFormat="1" applyFont="1" applyAlignment="1">
      <alignment horizontal="center" vertical="center"/>
    </xf>
    <xf numFmtId="4" fontId="3544" fillId="0" borderId="0" xfId="0" applyNumberFormat="1" applyFont="1" applyAlignment="1">
      <alignment horizontal="center" vertical="center"/>
    </xf>
    <xf numFmtId="164" fontId="3545" fillId="0" borderId="0" xfId="0" applyNumberFormat="1" applyFont="1" applyAlignment="1">
      <alignment horizontal="center" vertical="center"/>
    </xf>
    <xf numFmtId="4" fontId="3546" fillId="0" borderId="0" xfId="0" applyNumberFormat="1" applyFont="1" applyAlignment="1">
      <alignment horizontal="center" vertical="center"/>
    </xf>
    <xf numFmtId="164" fontId="3547" fillId="0" borderId="0" xfId="0" applyNumberFormat="1" applyFont="1" applyAlignment="1">
      <alignment horizontal="center" vertical="center"/>
    </xf>
    <xf numFmtId="4" fontId="3548" fillId="0" borderId="0" xfId="0" applyNumberFormat="1" applyFont="1" applyAlignment="1">
      <alignment horizontal="center" vertical="center"/>
    </xf>
    <xf numFmtId="164" fontId="3549" fillId="0" borderId="0" xfId="0" applyNumberFormat="1" applyFont="1" applyAlignment="1">
      <alignment horizontal="center" vertical="center"/>
    </xf>
    <xf numFmtId="4" fontId="3550" fillId="0" borderId="0" xfId="0" applyNumberFormat="1" applyFont="1" applyAlignment="1">
      <alignment horizontal="center" vertical="center"/>
    </xf>
    <xf numFmtId="164" fontId="3551" fillId="0" borderId="0" xfId="0" applyNumberFormat="1" applyFont="1" applyAlignment="1">
      <alignment horizontal="center" vertical="center"/>
    </xf>
    <xf numFmtId="4" fontId="3552" fillId="0" borderId="0" xfId="0" applyNumberFormat="1" applyFont="1" applyAlignment="1">
      <alignment horizontal="center" vertical="center"/>
    </xf>
    <xf numFmtId="164" fontId="3553" fillId="0" borderId="0" xfId="0" applyNumberFormat="1" applyFont="1" applyAlignment="1">
      <alignment horizontal="center" vertical="center"/>
    </xf>
    <xf numFmtId="4" fontId="3554" fillId="0" borderId="0" xfId="0" applyNumberFormat="1" applyFont="1" applyAlignment="1">
      <alignment horizontal="center" vertical="center"/>
    </xf>
    <xf numFmtId="164" fontId="3555" fillId="0" borderId="0" xfId="0" applyNumberFormat="1" applyFont="1" applyAlignment="1">
      <alignment horizontal="center" vertical="center"/>
    </xf>
    <xf numFmtId="4" fontId="3556" fillId="0" borderId="0" xfId="0" applyNumberFormat="1" applyFont="1" applyAlignment="1">
      <alignment horizontal="center" vertical="center"/>
    </xf>
    <xf numFmtId="164" fontId="3557" fillId="0" borderId="0" xfId="0" applyNumberFormat="1" applyFont="1" applyAlignment="1">
      <alignment horizontal="center" vertical="center"/>
    </xf>
    <xf numFmtId="4" fontId="3558" fillId="0" borderId="0" xfId="0" applyNumberFormat="1" applyFont="1" applyAlignment="1">
      <alignment horizontal="center" vertical="center"/>
    </xf>
    <xf numFmtId="164" fontId="3559" fillId="0" borderId="0" xfId="0" applyNumberFormat="1" applyFont="1" applyAlignment="1">
      <alignment horizontal="center" vertical="center"/>
    </xf>
    <xf numFmtId="0" fontId="3560" fillId="0" borderId="0" xfId="0" applyFont="1" applyAlignment="1">
      <alignment horizontal="center" vertical="center" wrapText="1"/>
    </xf>
    <xf numFmtId="4" fontId="3567" fillId="0" borderId="0" xfId="0" applyNumberFormat="1" applyFont="1" applyAlignment="1">
      <alignment horizontal="center" vertical="center"/>
    </xf>
    <xf numFmtId="164" fontId="3568" fillId="0" borderId="0" xfId="0" applyNumberFormat="1" applyFont="1" applyAlignment="1">
      <alignment horizontal="center" vertical="center"/>
    </xf>
    <xf numFmtId="4" fontId="3569" fillId="0" borderId="0" xfId="0" applyNumberFormat="1" applyFont="1" applyAlignment="1">
      <alignment horizontal="center" vertical="center"/>
    </xf>
    <xf numFmtId="164" fontId="3570" fillId="0" borderId="0" xfId="0" applyNumberFormat="1" applyFont="1" applyAlignment="1">
      <alignment horizontal="center" vertical="center"/>
    </xf>
    <xf numFmtId="4" fontId="3571" fillId="0" borderId="0" xfId="0" applyNumberFormat="1" applyFont="1" applyAlignment="1">
      <alignment horizontal="center" vertical="center"/>
    </xf>
    <xf numFmtId="164" fontId="3572" fillId="0" borderId="0" xfId="0" applyNumberFormat="1" applyFont="1" applyAlignment="1">
      <alignment horizontal="center" vertical="center"/>
    </xf>
    <xf numFmtId="4" fontId="3573" fillId="0" borderId="0" xfId="0" applyNumberFormat="1" applyFont="1" applyAlignment="1">
      <alignment horizontal="center" vertical="center"/>
    </xf>
    <xf numFmtId="164" fontId="3574" fillId="0" borderId="0" xfId="0" applyNumberFormat="1" applyFont="1" applyAlignment="1">
      <alignment horizontal="center" vertical="center"/>
    </xf>
    <xf numFmtId="4" fontId="3575" fillId="0" borderId="0" xfId="0" applyNumberFormat="1" applyFont="1" applyAlignment="1">
      <alignment horizontal="center" vertical="center"/>
    </xf>
    <xf numFmtId="164" fontId="3576" fillId="0" borderId="0" xfId="0" applyNumberFormat="1" applyFont="1" applyAlignment="1">
      <alignment horizontal="center" vertical="center"/>
    </xf>
    <xf numFmtId="4" fontId="3577" fillId="0" borderId="0" xfId="0" applyNumberFormat="1" applyFont="1" applyAlignment="1">
      <alignment horizontal="center" vertical="center"/>
    </xf>
    <xf numFmtId="164" fontId="3578" fillId="0" borderId="0" xfId="0" applyNumberFormat="1" applyFont="1" applyAlignment="1">
      <alignment horizontal="center" vertical="center"/>
    </xf>
    <xf numFmtId="4" fontId="3579" fillId="0" borderId="0" xfId="0" applyNumberFormat="1" applyFont="1" applyAlignment="1">
      <alignment horizontal="center" vertical="center"/>
    </xf>
    <xf numFmtId="164" fontId="3580" fillId="0" borderId="0" xfId="0" applyNumberFormat="1" applyFont="1" applyAlignment="1">
      <alignment horizontal="center" vertical="center"/>
    </xf>
    <xf numFmtId="4" fontId="3581" fillId="0" borderId="0" xfId="0" applyNumberFormat="1" applyFont="1" applyAlignment="1">
      <alignment horizontal="center" vertical="center"/>
    </xf>
    <xf numFmtId="164" fontId="3582" fillId="0" borderId="0" xfId="0" applyNumberFormat="1" applyFont="1" applyAlignment="1">
      <alignment horizontal="center" vertical="center"/>
    </xf>
    <xf numFmtId="4" fontId="3583" fillId="0" borderId="0" xfId="0" applyNumberFormat="1" applyFont="1" applyAlignment="1">
      <alignment horizontal="center" vertical="center"/>
    </xf>
    <xf numFmtId="164" fontId="3584" fillId="0" borderId="0" xfId="0" applyNumberFormat="1" applyFont="1" applyAlignment="1">
      <alignment horizontal="center" vertical="center"/>
    </xf>
    <xf numFmtId="4" fontId="3585" fillId="0" borderId="0" xfId="0" applyNumberFormat="1" applyFont="1" applyAlignment="1">
      <alignment horizontal="center" vertical="center"/>
    </xf>
    <xf numFmtId="164" fontId="3586" fillId="0" borderId="0" xfId="0" applyNumberFormat="1" applyFont="1" applyAlignment="1">
      <alignment horizontal="center" vertical="center"/>
    </xf>
    <xf numFmtId="4" fontId="3587" fillId="0" borderId="0" xfId="0" applyNumberFormat="1" applyFont="1" applyAlignment="1">
      <alignment horizontal="center" vertical="center"/>
    </xf>
    <xf numFmtId="164" fontId="3588" fillId="0" borderId="0" xfId="0" applyNumberFormat="1" applyFont="1" applyAlignment="1">
      <alignment horizontal="center" vertical="center"/>
    </xf>
    <xf numFmtId="4" fontId="3589" fillId="0" borderId="0" xfId="0" applyNumberFormat="1" applyFont="1" applyAlignment="1">
      <alignment horizontal="center" vertical="center"/>
    </xf>
    <xf numFmtId="164" fontId="3590" fillId="0" borderId="0" xfId="0" applyNumberFormat="1" applyFont="1" applyAlignment="1">
      <alignment horizontal="center" vertical="center"/>
    </xf>
    <xf numFmtId="0" fontId="3591" fillId="0" borderId="0" xfId="0" applyFont="1" applyAlignment="1">
      <alignment horizontal="center" vertical="center" wrapText="1"/>
    </xf>
    <xf numFmtId="4" fontId="3598" fillId="0" borderId="0" xfId="0" applyNumberFormat="1" applyFont="1" applyAlignment="1">
      <alignment horizontal="center" vertical="center"/>
    </xf>
    <xf numFmtId="164" fontId="3599" fillId="0" borderId="0" xfId="0" applyNumberFormat="1" applyFont="1" applyAlignment="1">
      <alignment horizontal="center" vertical="center"/>
    </xf>
    <xf numFmtId="4" fontId="3600" fillId="0" borderId="0" xfId="0" applyNumberFormat="1" applyFont="1" applyAlignment="1">
      <alignment horizontal="center" vertical="center"/>
    </xf>
    <xf numFmtId="164" fontId="3601" fillId="0" borderId="0" xfId="0" applyNumberFormat="1" applyFont="1" applyAlignment="1">
      <alignment horizontal="center" vertical="center"/>
    </xf>
    <xf numFmtId="4" fontId="3602" fillId="0" borderId="0" xfId="0" applyNumberFormat="1" applyFont="1" applyAlignment="1">
      <alignment horizontal="center" vertical="center"/>
    </xf>
    <xf numFmtId="164" fontId="3603" fillId="0" borderId="0" xfId="0" applyNumberFormat="1" applyFont="1" applyAlignment="1">
      <alignment horizontal="center" vertical="center"/>
    </xf>
    <xf numFmtId="4" fontId="3604" fillId="0" borderId="0" xfId="0" applyNumberFormat="1" applyFont="1" applyAlignment="1">
      <alignment horizontal="center" vertical="center"/>
    </xf>
    <xf numFmtId="164" fontId="3605" fillId="0" borderId="0" xfId="0" applyNumberFormat="1" applyFont="1" applyAlignment="1">
      <alignment horizontal="center" vertical="center"/>
    </xf>
    <xf numFmtId="4" fontId="3606" fillId="0" borderId="0" xfId="0" applyNumberFormat="1" applyFont="1" applyAlignment="1">
      <alignment horizontal="center" vertical="center"/>
    </xf>
    <xf numFmtId="164" fontId="3607" fillId="0" borderId="0" xfId="0" applyNumberFormat="1" applyFont="1" applyAlignment="1">
      <alignment horizontal="center" vertical="center"/>
    </xf>
    <xf numFmtId="4" fontId="3608" fillId="0" borderId="0" xfId="0" applyNumberFormat="1" applyFont="1" applyAlignment="1">
      <alignment horizontal="center" vertical="center"/>
    </xf>
    <xf numFmtId="164" fontId="3609" fillId="0" borderId="0" xfId="0" applyNumberFormat="1" applyFont="1" applyAlignment="1">
      <alignment horizontal="center" vertical="center"/>
    </xf>
    <xf numFmtId="4" fontId="3610" fillId="0" borderId="0" xfId="0" applyNumberFormat="1" applyFont="1" applyAlignment="1">
      <alignment horizontal="center" vertical="center"/>
    </xf>
    <xf numFmtId="164" fontId="3611" fillId="0" borderId="0" xfId="0" applyNumberFormat="1" applyFont="1" applyAlignment="1">
      <alignment horizontal="center" vertical="center"/>
    </xf>
    <xf numFmtId="4" fontId="3612" fillId="0" borderId="0" xfId="0" applyNumberFormat="1" applyFont="1" applyAlignment="1">
      <alignment horizontal="center" vertical="center"/>
    </xf>
    <xf numFmtId="164" fontId="3613" fillId="0" borderId="0" xfId="0" applyNumberFormat="1" applyFont="1" applyAlignment="1">
      <alignment horizontal="center" vertical="center"/>
    </xf>
    <xf numFmtId="4" fontId="3614" fillId="0" borderId="0" xfId="0" applyNumberFormat="1" applyFont="1" applyAlignment="1">
      <alignment horizontal="center" vertical="center"/>
    </xf>
    <xf numFmtId="164" fontId="3615" fillId="0" borderId="0" xfId="0" applyNumberFormat="1" applyFont="1" applyAlignment="1">
      <alignment horizontal="center" vertical="center"/>
    </xf>
    <xf numFmtId="4" fontId="3616" fillId="0" borderId="0" xfId="0" applyNumberFormat="1" applyFont="1" applyAlignment="1">
      <alignment horizontal="center" vertical="center"/>
    </xf>
    <xf numFmtId="164" fontId="3617" fillId="0" borderId="0" xfId="0" applyNumberFormat="1" applyFont="1" applyAlignment="1">
      <alignment horizontal="center" vertical="center"/>
    </xf>
    <xf numFmtId="4" fontId="3618" fillId="0" borderId="0" xfId="0" applyNumberFormat="1" applyFont="1" applyAlignment="1">
      <alignment horizontal="center" vertical="center"/>
    </xf>
    <xf numFmtId="164" fontId="3619" fillId="0" borderId="0" xfId="0" applyNumberFormat="1" applyFont="1" applyAlignment="1">
      <alignment horizontal="center" vertical="center"/>
    </xf>
    <xf numFmtId="4" fontId="3620" fillId="0" borderId="0" xfId="0" applyNumberFormat="1" applyFont="1" applyAlignment="1">
      <alignment horizontal="center" vertical="center"/>
    </xf>
    <xf numFmtId="164" fontId="3621" fillId="0" borderId="0" xfId="0" applyNumberFormat="1" applyFont="1" applyAlignment="1">
      <alignment horizontal="center" vertical="center"/>
    </xf>
    <xf numFmtId="0" fontId="3622" fillId="0" borderId="0" xfId="0" applyFont="1" applyAlignment="1">
      <alignment horizontal="center" vertical="center" wrapText="1"/>
    </xf>
    <xf numFmtId="4" fontId="3629" fillId="0" borderId="0" xfId="0" applyNumberFormat="1" applyFont="1" applyAlignment="1">
      <alignment horizontal="center" vertical="center"/>
    </xf>
    <xf numFmtId="164" fontId="3630" fillId="0" borderId="0" xfId="0" applyNumberFormat="1" applyFont="1" applyAlignment="1">
      <alignment horizontal="center" vertical="center"/>
    </xf>
    <xf numFmtId="4" fontId="3631" fillId="0" borderId="0" xfId="0" applyNumberFormat="1" applyFont="1" applyAlignment="1">
      <alignment horizontal="center" vertical="center"/>
    </xf>
    <xf numFmtId="164" fontId="3632" fillId="0" borderId="0" xfId="0" applyNumberFormat="1" applyFont="1" applyAlignment="1">
      <alignment horizontal="center" vertical="center"/>
    </xf>
    <xf numFmtId="4" fontId="3633" fillId="0" borderId="0" xfId="0" applyNumberFormat="1" applyFont="1" applyAlignment="1">
      <alignment horizontal="center" vertical="center"/>
    </xf>
    <xf numFmtId="164" fontId="3634" fillId="0" borderId="0" xfId="0" applyNumberFormat="1" applyFont="1" applyAlignment="1">
      <alignment horizontal="center" vertical="center"/>
    </xf>
    <xf numFmtId="4" fontId="3635" fillId="0" borderId="0" xfId="0" applyNumberFormat="1" applyFont="1" applyAlignment="1">
      <alignment horizontal="center" vertical="center"/>
    </xf>
    <xf numFmtId="164" fontId="3636" fillId="0" borderId="0" xfId="0" applyNumberFormat="1" applyFont="1" applyAlignment="1">
      <alignment horizontal="center" vertical="center"/>
    </xf>
    <xf numFmtId="4" fontId="3637" fillId="0" borderId="0" xfId="0" applyNumberFormat="1" applyFont="1" applyAlignment="1">
      <alignment horizontal="center" vertical="center"/>
    </xf>
    <xf numFmtId="164" fontId="3638" fillId="0" borderId="0" xfId="0" applyNumberFormat="1" applyFont="1" applyAlignment="1">
      <alignment horizontal="center" vertical="center"/>
    </xf>
    <xf numFmtId="4" fontId="3639" fillId="0" borderId="0" xfId="0" applyNumberFormat="1" applyFont="1" applyAlignment="1">
      <alignment horizontal="center" vertical="center"/>
    </xf>
    <xf numFmtId="164" fontId="3640" fillId="0" borderId="0" xfId="0" applyNumberFormat="1" applyFont="1" applyAlignment="1">
      <alignment horizontal="center" vertical="center"/>
    </xf>
    <xf numFmtId="4" fontId="3641" fillId="0" borderId="0" xfId="0" applyNumberFormat="1" applyFont="1" applyAlignment="1">
      <alignment horizontal="center" vertical="center"/>
    </xf>
    <xf numFmtId="164" fontId="3642" fillId="0" borderId="0" xfId="0" applyNumberFormat="1" applyFont="1" applyAlignment="1">
      <alignment horizontal="center" vertical="center"/>
    </xf>
    <xf numFmtId="4" fontId="3643" fillId="0" borderId="0" xfId="0" applyNumberFormat="1" applyFont="1" applyAlignment="1">
      <alignment horizontal="center" vertical="center"/>
    </xf>
    <xf numFmtId="164" fontId="3644" fillId="0" borderId="0" xfId="0" applyNumberFormat="1" applyFont="1" applyAlignment="1">
      <alignment horizontal="center" vertical="center"/>
    </xf>
    <xf numFmtId="4" fontId="3645" fillId="0" borderId="0" xfId="0" applyNumberFormat="1" applyFont="1" applyAlignment="1">
      <alignment horizontal="center" vertical="center"/>
    </xf>
    <xf numFmtId="164" fontId="3646" fillId="0" borderId="0" xfId="0" applyNumberFormat="1" applyFont="1" applyAlignment="1">
      <alignment horizontal="center" vertical="center"/>
    </xf>
    <xf numFmtId="4" fontId="3647" fillId="0" borderId="0" xfId="0" applyNumberFormat="1" applyFont="1" applyAlignment="1">
      <alignment horizontal="center" vertical="center"/>
    </xf>
    <xf numFmtId="164" fontId="3648" fillId="0" borderId="0" xfId="0" applyNumberFormat="1" applyFont="1" applyAlignment="1">
      <alignment horizontal="center" vertical="center"/>
    </xf>
    <xf numFmtId="4" fontId="3649" fillId="0" borderId="0" xfId="0" applyNumberFormat="1" applyFont="1" applyAlignment="1">
      <alignment horizontal="center" vertical="center"/>
    </xf>
    <xf numFmtId="164" fontId="3650" fillId="0" borderId="0" xfId="0" applyNumberFormat="1" applyFont="1" applyAlignment="1">
      <alignment horizontal="center" vertical="center"/>
    </xf>
    <xf numFmtId="4" fontId="3651" fillId="0" borderId="0" xfId="0" applyNumberFormat="1" applyFont="1" applyAlignment="1">
      <alignment horizontal="center" vertical="center"/>
    </xf>
    <xf numFmtId="164" fontId="3652" fillId="0" borderId="0" xfId="0" applyNumberFormat="1" applyFont="1" applyAlignment="1">
      <alignment horizontal="center" vertical="center"/>
    </xf>
    <xf numFmtId="0" fontId="3653" fillId="0" borderId="0" xfId="0" applyFont="1" applyAlignment="1">
      <alignment horizontal="center" vertical="center" wrapText="1"/>
    </xf>
    <xf numFmtId="4" fontId="3660" fillId="0" borderId="0" xfId="0" applyNumberFormat="1" applyFont="1" applyAlignment="1">
      <alignment horizontal="center" vertical="center"/>
    </xf>
    <xf numFmtId="164" fontId="3661" fillId="0" borderId="0" xfId="0" applyNumberFormat="1" applyFont="1" applyAlignment="1">
      <alignment horizontal="center" vertical="center"/>
    </xf>
    <xf numFmtId="4" fontId="3662" fillId="0" borderId="0" xfId="0" applyNumberFormat="1" applyFont="1" applyAlignment="1">
      <alignment horizontal="center" vertical="center"/>
    </xf>
    <xf numFmtId="164" fontId="3663" fillId="0" borderId="0" xfId="0" applyNumberFormat="1" applyFont="1" applyAlignment="1">
      <alignment horizontal="center" vertical="center"/>
    </xf>
    <xf numFmtId="4" fontId="3664" fillId="0" borderId="0" xfId="0" applyNumberFormat="1" applyFont="1" applyAlignment="1">
      <alignment horizontal="center" vertical="center"/>
    </xf>
    <xf numFmtId="164" fontId="3665" fillId="0" borderId="0" xfId="0" applyNumberFormat="1" applyFont="1" applyAlignment="1">
      <alignment horizontal="center" vertical="center"/>
    </xf>
    <xf numFmtId="4" fontId="3666" fillId="0" borderId="0" xfId="0" applyNumberFormat="1" applyFont="1" applyAlignment="1">
      <alignment horizontal="center" vertical="center"/>
    </xf>
    <xf numFmtId="164" fontId="3667" fillId="0" borderId="0" xfId="0" applyNumberFormat="1" applyFont="1" applyAlignment="1">
      <alignment horizontal="center" vertical="center"/>
    </xf>
    <xf numFmtId="4" fontId="3668" fillId="0" borderId="0" xfId="0" applyNumberFormat="1" applyFont="1" applyAlignment="1">
      <alignment horizontal="center" vertical="center"/>
    </xf>
    <xf numFmtId="164" fontId="3669" fillId="0" borderId="0" xfId="0" applyNumberFormat="1" applyFont="1" applyAlignment="1">
      <alignment horizontal="center" vertical="center"/>
    </xf>
    <xf numFmtId="4" fontId="3670" fillId="0" borderId="0" xfId="0" applyNumberFormat="1" applyFont="1" applyAlignment="1">
      <alignment horizontal="center" vertical="center"/>
    </xf>
    <xf numFmtId="164" fontId="3671" fillId="0" borderId="0" xfId="0" applyNumberFormat="1" applyFont="1" applyAlignment="1">
      <alignment horizontal="center" vertical="center"/>
    </xf>
    <xf numFmtId="4" fontId="3672" fillId="0" borderId="0" xfId="0" applyNumberFormat="1" applyFont="1" applyAlignment="1">
      <alignment horizontal="center" vertical="center"/>
    </xf>
    <xf numFmtId="164" fontId="3673" fillId="0" borderId="0" xfId="0" applyNumberFormat="1" applyFont="1" applyAlignment="1">
      <alignment horizontal="center" vertical="center"/>
    </xf>
    <xf numFmtId="4" fontId="3674" fillId="0" borderId="0" xfId="0" applyNumberFormat="1" applyFont="1" applyAlignment="1">
      <alignment horizontal="center" vertical="center"/>
    </xf>
    <xf numFmtId="164" fontId="3675" fillId="0" borderId="0" xfId="0" applyNumberFormat="1" applyFont="1" applyAlignment="1">
      <alignment horizontal="center" vertical="center"/>
    </xf>
    <xf numFmtId="4" fontId="3676" fillId="0" borderId="0" xfId="0" applyNumberFormat="1" applyFont="1" applyAlignment="1">
      <alignment horizontal="center" vertical="center"/>
    </xf>
    <xf numFmtId="164" fontId="3677" fillId="0" borderId="0" xfId="0" applyNumberFormat="1" applyFont="1" applyAlignment="1">
      <alignment horizontal="center" vertical="center"/>
    </xf>
    <xf numFmtId="4" fontId="3678" fillId="0" borderId="0" xfId="0" applyNumberFormat="1" applyFont="1" applyAlignment="1">
      <alignment horizontal="center" vertical="center"/>
    </xf>
    <xf numFmtId="164" fontId="3679" fillId="0" borderId="0" xfId="0" applyNumberFormat="1" applyFont="1" applyAlignment="1">
      <alignment horizontal="center" vertical="center"/>
    </xf>
    <xf numFmtId="4" fontId="3680" fillId="0" borderId="0" xfId="0" applyNumberFormat="1" applyFont="1" applyAlignment="1">
      <alignment horizontal="center" vertical="center"/>
    </xf>
    <xf numFmtId="164" fontId="3681" fillId="0" borderId="0" xfId="0" applyNumberFormat="1" applyFont="1" applyAlignment="1">
      <alignment horizontal="center" vertical="center"/>
    </xf>
    <xf numFmtId="4" fontId="3682" fillId="0" borderId="0" xfId="0" applyNumberFormat="1" applyFont="1" applyAlignment="1">
      <alignment horizontal="center" vertical="center"/>
    </xf>
    <xf numFmtId="164" fontId="3683" fillId="0" borderId="0" xfId="0" applyNumberFormat="1" applyFont="1" applyAlignment="1">
      <alignment horizontal="center" vertical="center"/>
    </xf>
    <xf numFmtId="0" fontId="3684" fillId="0" borderId="0" xfId="0" applyFont="1" applyAlignment="1">
      <alignment horizontal="center" vertical="center" wrapText="1"/>
    </xf>
    <xf numFmtId="4" fontId="3691" fillId="0" borderId="0" xfId="0" applyNumberFormat="1" applyFont="1" applyAlignment="1">
      <alignment horizontal="center" vertical="center"/>
    </xf>
    <xf numFmtId="164" fontId="3692" fillId="0" borderId="0" xfId="0" applyNumberFormat="1" applyFont="1" applyAlignment="1">
      <alignment horizontal="center" vertical="center"/>
    </xf>
    <xf numFmtId="4" fontId="3693" fillId="0" borderId="0" xfId="0" applyNumberFormat="1" applyFont="1" applyAlignment="1">
      <alignment horizontal="center" vertical="center"/>
    </xf>
    <xf numFmtId="164" fontId="3694" fillId="0" borderId="0" xfId="0" applyNumberFormat="1" applyFont="1" applyAlignment="1">
      <alignment horizontal="center" vertical="center"/>
    </xf>
    <xf numFmtId="4" fontId="3695" fillId="0" borderId="0" xfId="0" applyNumberFormat="1" applyFont="1" applyAlignment="1">
      <alignment horizontal="center" vertical="center"/>
    </xf>
    <xf numFmtId="164" fontId="3696" fillId="0" borderId="0" xfId="0" applyNumberFormat="1" applyFont="1" applyAlignment="1">
      <alignment horizontal="center" vertical="center"/>
    </xf>
    <xf numFmtId="4" fontId="3697" fillId="0" borderId="0" xfId="0" applyNumberFormat="1" applyFont="1" applyAlignment="1">
      <alignment horizontal="center" vertical="center"/>
    </xf>
    <xf numFmtId="164" fontId="3698" fillId="0" borderId="0" xfId="0" applyNumberFormat="1" applyFont="1" applyAlignment="1">
      <alignment horizontal="center" vertical="center"/>
    </xf>
    <xf numFmtId="4" fontId="3699" fillId="0" borderId="0" xfId="0" applyNumberFormat="1" applyFont="1" applyAlignment="1">
      <alignment horizontal="center" vertical="center"/>
    </xf>
    <xf numFmtId="164" fontId="3700" fillId="0" borderId="0" xfId="0" applyNumberFormat="1" applyFont="1" applyAlignment="1">
      <alignment horizontal="center" vertical="center"/>
    </xf>
    <xf numFmtId="4" fontId="3701" fillId="0" borderId="0" xfId="0" applyNumberFormat="1" applyFont="1" applyAlignment="1">
      <alignment horizontal="center" vertical="center"/>
    </xf>
    <xf numFmtId="164" fontId="3702" fillId="0" borderId="0" xfId="0" applyNumberFormat="1" applyFont="1" applyAlignment="1">
      <alignment horizontal="center" vertical="center"/>
    </xf>
    <xf numFmtId="4" fontId="3703" fillId="0" borderId="0" xfId="0" applyNumberFormat="1" applyFont="1" applyAlignment="1">
      <alignment horizontal="center" vertical="center"/>
    </xf>
    <xf numFmtId="164" fontId="3704" fillId="0" borderId="0" xfId="0" applyNumberFormat="1" applyFont="1" applyAlignment="1">
      <alignment horizontal="center" vertical="center"/>
    </xf>
    <xf numFmtId="4" fontId="3705" fillId="0" borderId="0" xfId="0" applyNumberFormat="1" applyFont="1" applyAlignment="1">
      <alignment horizontal="center" vertical="center"/>
    </xf>
    <xf numFmtId="164" fontId="3706" fillId="0" borderId="0" xfId="0" applyNumberFormat="1" applyFont="1" applyAlignment="1">
      <alignment horizontal="center" vertical="center"/>
    </xf>
    <xf numFmtId="4" fontId="3707" fillId="0" borderId="0" xfId="0" applyNumberFormat="1" applyFont="1" applyAlignment="1">
      <alignment horizontal="center" vertical="center"/>
    </xf>
    <xf numFmtId="164" fontId="3708" fillId="0" borderId="0" xfId="0" applyNumberFormat="1" applyFont="1" applyAlignment="1">
      <alignment horizontal="center" vertical="center"/>
    </xf>
    <xf numFmtId="4" fontId="3709" fillId="0" borderId="0" xfId="0" applyNumberFormat="1" applyFont="1" applyAlignment="1">
      <alignment horizontal="center" vertical="center"/>
    </xf>
    <xf numFmtId="164" fontId="3710" fillId="0" borderId="0" xfId="0" applyNumberFormat="1" applyFont="1" applyAlignment="1">
      <alignment horizontal="center" vertical="center"/>
    </xf>
    <xf numFmtId="4" fontId="3711" fillId="0" borderId="0" xfId="0" applyNumberFormat="1" applyFont="1" applyAlignment="1">
      <alignment horizontal="center" vertical="center"/>
    </xf>
    <xf numFmtId="164" fontId="3712" fillId="0" borderId="0" xfId="0" applyNumberFormat="1" applyFont="1" applyAlignment="1">
      <alignment horizontal="center" vertical="center"/>
    </xf>
    <xf numFmtId="4" fontId="3713" fillId="0" borderId="0" xfId="0" applyNumberFormat="1" applyFont="1" applyAlignment="1">
      <alignment horizontal="center" vertical="center"/>
    </xf>
    <xf numFmtId="164" fontId="3714" fillId="0" borderId="0" xfId="0" applyNumberFormat="1" applyFont="1" applyAlignment="1">
      <alignment horizontal="center" vertical="center"/>
    </xf>
    <xf numFmtId="0" fontId="3715" fillId="0" borderId="0" xfId="0" applyFont="1" applyAlignment="1">
      <alignment horizontal="center" vertical="center" wrapText="1"/>
    </xf>
    <xf numFmtId="4" fontId="3722" fillId="0" borderId="0" xfId="0" applyNumberFormat="1" applyFont="1" applyAlignment="1">
      <alignment horizontal="center" vertical="center"/>
    </xf>
    <xf numFmtId="164" fontId="3723" fillId="0" borderId="0" xfId="0" applyNumberFormat="1" applyFont="1" applyAlignment="1">
      <alignment horizontal="center" vertical="center"/>
    </xf>
    <xf numFmtId="4" fontId="3724" fillId="0" borderId="0" xfId="0" applyNumberFormat="1" applyFont="1" applyAlignment="1">
      <alignment horizontal="center" vertical="center"/>
    </xf>
    <xf numFmtId="164" fontId="3725" fillId="0" borderId="0" xfId="0" applyNumberFormat="1" applyFont="1" applyAlignment="1">
      <alignment horizontal="center" vertical="center"/>
    </xf>
    <xf numFmtId="4" fontId="3726" fillId="0" borderId="0" xfId="0" applyNumberFormat="1" applyFont="1" applyAlignment="1">
      <alignment horizontal="center" vertical="center"/>
    </xf>
    <xf numFmtId="164" fontId="3727" fillId="0" borderId="0" xfId="0" applyNumberFormat="1" applyFont="1" applyAlignment="1">
      <alignment horizontal="center" vertical="center"/>
    </xf>
    <xf numFmtId="4" fontId="3728" fillId="0" borderId="0" xfId="0" applyNumberFormat="1" applyFont="1" applyAlignment="1">
      <alignment horizontal="center" vertical="center"/>
    </xf>
    <xf numFmtId="164" fontId="3729" fillId="0" borderId="0" xfId="0" applyNumberFormat="1" applyFont="1" applyAlignment="1">
      <alignment horizontal="center" vertical="center"/>
    </xf>
    <xf numFmtId="4" fontId="3730" fillId="0" borderId="0" xfId="0" applyNumberFormat="1" applyFont="1" applyAlignment="1">
      <alignment horizontal="center" vertical="center"/>
    </xf>
    <xf numFmtId="164" fontId="3731" fillId="0" borderId="0" xfId="0" applyNumberFormat="1" applyFont="1" applyAlignment="1">
      <alignment horizontal="center" vertical="center"/>
    </xf>
    <xf numFmtId="4" fontId="3732" fillId="0" borderId="0" xfId="0" applyNumberFormat="1" applyFont="1" applyAlignment="1">
      <alignment horizontal="center" vertical="center"/>
    </xf>
    <xf numFmtId="164" fontId="3733" fillId="0" borderId="0" xfId="0" applyNumberFormat="1" applyFont="1" applyAlignment="1">
      <alignment horizontal="center" vertical="center"/>
    </xf>
    <xf numFmtId="4" fontId="3734" fillId="0" borderId="0" xfId="0" applyNumberFormat="1" applyFont="1" applyAlignment="1">
      <alignment horizontal="center" vertical="center"/>
    </xf>
    <xf numFmtId="164" fontId="3735" fillId="0" borderId="0" xfId="0" applyNumberFormat="1" applyFont="1" applyAlignment="1">
      <alignment horizontal="center" vertical="center"/>
    </xf>
    <xf numFmtId="4" fontId="3736" fillId="0" borderId="0" xfId="0" applyNumberFormat="1" applyFont="1" applyAlignment="1">
      <alignment horizontal="center" vertical="center"/>
    </xf>
    <xf numFmtId="164" fontId="3737" fillId="0" borderId="0" xfId="0" applyNumberFormat="1" applyFont="1" applyAlignment="1">
      <alignment horizontal="center" vertical="center"/>
    </xf>
    <xf numFmtId="4" fontId="3738" fillId="0" borderId="0" xfId="0" applyNumberFormat="1" applyFont="1" applyAlignment="1">
      <alignment horizontal="center" vertical="center"/>
    </xf>
    <xf numFmtId="164" fontId="3739" fillId="0" borderId="0" xfId="0" applyNumberFormat="1" applyFont="1" applyAlignment="1">
      <alignment horizontal="center" vertical="center"/>
    </xf>
    <xf numFmtId="4" fontId="3740" fillId="0" borderId="0" xfId="0" applyNumberFormat="1" applyFont="1" applyAlignment="1">
      <alignment horizontal="center" vertical="center"/>
    </xf>
    <xf numFmtId="164" fontId="3741" fillId="0" borderId="0" xfId="0" applyNumberFormat="1" applyFont="1" applyAlignment="1">
      <alignment horizontal="center" vertical="center"/>
    </xf>
    <xf numFmtId="4" fontId="3742" fillId="0" borderId="0" xfId="0" applyNumberFormat="1" applyFont="1" applyAlignment="1">
      <alignment horizontal="center" vertical="center"/>
    </xf>
    <xf numFmtId="164" fontId="3743" fillId="0" borderId="0" xfId="0" applyNumberFormat="1" applyFont="1" applyAlignment="1">
      <alignment horizontal="center" vertical="center"/>
    </xf>
    <xf numFmtId="4" fontId="3744" fillId="0" borderId="0" xfId="0" applyNumberFormat="1" applyFont="1" applyAlignment="1">
      <alignment horizontal="center" vertical="center"/>
    </xf>
    <xf numFmtId="164" fontId="3745" fillId="0" borderId="0" xfId="0" applyNumberFormat="1" applyFont="1" applyAlignment="1">
      <alignment horizontal="center" vertical="center"/>
    </xf>
    <xf numFmtId="0" fontId="3746" fillId="0" borderId="0" xfId="0" applyFont="1" applyAlignment="1">
      <alignment horizontal="center" vertical="center" wrapText="1"/>
    </xf>
    <xf numFmtId="4" fontId="3753" fillId="0" borderId="0" xfId="0" applyNumberFormat="1" applyFont="1" applyAlignment="1">
      <alignment horizontal="center" vertical="center"/>
    </xf>
    <xf numFmtId="164" fontId="3754" fillId="0" borderId="0" xfId="0" applyNumberFormat="1" applyFont="1" applyAlignment="1">
      <alignment horizontal="center" vertical="center"/>
    </xf>
    <xf numFmtId="4" fontId="3755" fillId="0" borderId="0" xfId="0" applyNumberFormat="1" applyFont="1" applyAlignment="1">
      <alignment horizontal="center" vertical="center"/>
    </xf>
    <xf numFmtId="164" fontId="3756" fillId="0" borderId="0" xfId="0" applyNumberFormat="1" applyFont="1" applyAlignment="1">
      <alignment horizontal="center" vertical="center"/>
    </xf>
    <xf numFmtId="4" fontId="3757" fillId="0" borderId="0" xfId="0" applyNumberFormat="1" applyFont="1" applyAlignment="1">
      <alignment horizontal="center" vertical="center"/>
    </xf>
    <xf numFmtId="164" fontId="3758" fillId="0" borderId="0" xfId="0" applyNumberFormat="1" applyFont="1" applyAlignment="1">
      <alignment horizontal="center" vertical="center"/>
    </xf>
    <xf numFmtId="4" fontId="3759" fillId="0" borderId="0" xfId="0" applyNumberFormat="1" applyFont="1" applyAlignment="1">
      <alignment horizontal="center" vertical="center"/>
    </xf>
    <xf numFmtId="164" fontId="3760" fillId="0" borderId="0" xfId="0" applyNumberFormat="1" applyFont="1" applyAlignment="1">
      <alignment horizontal="center" vertical="center"/>
    </xf>
    <xf numFmtId="4" fontId="3761" fillId="0" borderId="0" xfId="0" applyNumberFormat="1" applyFont="1" applyAlignment="1">
      <alignment horizontal="center" vertical="center"/>
    </xf>
    <xf numFmtId="164" fontId="3762" fillId="0" borderId="0" xfId="0" applyNumberFormat="1" applyFont="1" applyAlignment="1">
      <alignment horizontal="center" vertical="center"/>
    </xf>
    <xf numFmtId="4" fontId="3763" fillId="0" borderId="0" xfId="0" applyNumberFormat="1" applyFont="1" applyAlignment="1">
      <alignment horizontal="center" vertical="center"/>
    </xf>
    <xf numFmtId="164" fontId="3764" fillId="0" borderId="0" xfId="0" applyNumberFormat="1" applyFont="1" applyAlignment="1">
      <alignment horizontal="center" vertical="center"/>
    </xf>
    <xf numFmtId="4" fontId="3765" fillId="0" borderId="0" xfId="0" applyNumberFormat="1" applyFont="1" applyAlignment="1">
      <alignment horizontal="center" vertical="center"/>
    </xf>
    <xf numFmtId="164" fontId="3766" fillId="0" borderId="0" xfId="0" applyNumberFormat="1" applyFont="1" applyAlignment="1">
      <alignment horizontal="center" vertical="center"/>
    </xf>
    <xf numFmtId="4" fontId="3767" fillId="0" borderId="0" xfId="0" applyNumberFormat="1" applyFont="1" applyAlignment="1">
      <alignment horizontal="center" vertical="center"/>
    </xf>
    <xf numFmtId="164" fontId="3768" fillId="0" borderId="0" xfId="0" applyNumberFormat="1" applyFont="1" applyAlignment="1">
      <alignment horizontal="center" vertical="center"/>
    </xf>
    <xf numFmtId="4" fontId="3769" fillId="0" borderId="0" xfId="0" applyNumberFormat="1" applyFont="1" applyAlignment="1">
      <alignment horizontal="center" vertical="center"/>
    </xf>
    <xf numFmtId="164" fontId="3770" fillId="0" borderId="0" xfId="0" applyNumberFormat="1" applyFont="1" applyAlignment="1">
      <alignment horizontal="center" vertical="center"/>
    </xf>
    <xf numFmtId="4" fontId="3771" fillId="0" borderId="0" xfId="0" applyNumberFormat="1" applyFont="1" applyAlignment="1">
      <alignment horizontal="center" vertical="center"/>
    </xf>
    <xf numFmtId="164" fontId="3772" fillId="0" borderId="0" xfId="0" applyNumberFormat="1" applyFont="1" applyAlignment="1">
      <alignment horizontal="center" vertical="center"/>
    </xf>
    <xf numFmtId="4" fontId="3773" fillId="0" borderId="0" xfId="0" applyNumberFormat="1" applyFont="1" applyAlignment="1">
      <alignment horizontal="center" vertical="center"/>
    </xf>
    <xf numFmtId="164" fontId="3774" fillId="0" borderId="0" xfId="0" applyNumberFormat="1" applyFont="1" applyAlignment="1">
      <alignment horizontal="center" vertical="center"/>
    </xf>
    <xf numFmtId="4" fontId="3775" fillId="0" borderId="0" xfId="0" applyNumberFormat="1" applyFont="1" applyAlignment="1">
      <alignment horizontal="center" vertical="center"/>
    </xf>
    <xf numFmtId="164" fontId="3776" fillId="0" borderId="0" xfId="0" applyNumberFormat="1" applyFont="1" applyAlignment="1">
      <alignment horizontal="center" vertical="center"/>
    </xf>
    <xf numFmtId="0" fontId="3777" fillId="0" borderId="0" xfId="0" applyFont="1" applyAlignment="1">
      <alignment horizontal="center" vertical="center" wrapText="1"/>
    </xf>
    <xf numFmtId="4" fontId="3784" fillId="0" borderId="0" xfId="0" applyNumberFormat="1" applyFont="1" applyAlignment="1">
      <alignment horizontal="center" vertical="center"/>
    </xf>
    <xf numFmtId="164" fontId="3785" fillId="0" borderId="0" xfId="0" applyNumberFormat="1" applyFont="1" applyAlignment="1">
      <alignment horizontal="center" vertical="center"/>
    </xf>
    <xf numFmtId="4" fontId="3786" fillId="0" borderId="0" xfId="0" applyNumberFormat="1" applyFont="1" applyAlignment="1">
      <alignment horizontal="center" vertical="center"/>
    </xf>
    <xf numFmtId="164" fontId="3787" fillId="0" borderId="0" xfId="0" applyNumberFormat="1" applyFont="1" applyAlignment="1">
      <alignment horizontal="center" vertical="center"/>
    </xf>
    <xf numFmtId="4" fontId="3788" fillId="0" borderId="0" xfId="0" applyNumberFormat="1" applyFont="1" applyAlignment="1">
      <alignment horizontal="center" vertical="center"/>
    </xf>
    <xf numFmtId="164" fontId="3789" fillId="0" borderId="0" xfId="0" applyNumberFormat="1" applyFont="1" applyAlignment="1">
      <alignment horizontal="center" vertical="center"/>
    </xf>
    <xf numFmtId="4" fontId="3790" fillId="0" borderId="0" xfId="0" applyNumberFormat="1" applyFont="1" applyAlignment="1">
      <alignment horizontal="center" vertical="center"/>
    </xf>
    <xf numFmtId="164" fontId="3791" fillId="0" borderId="0" xfId="0" applyNumberFormat="1" applyFont="1" applyAlignment="1">
      <alignment horizontal="center" vertical="center"/>
    </xf>
    <xf numFmtId="4" fontId="3792" fillId="0" borderId="0" xfId="0" applyNumberFormat="1" applyFont="1" applyAlignment="1">
      <alignment horizontal="center" vertical="center"/>
    </xf>
    <xf numFmtId="164" fontId="3793" fillId="0" borderId="0" xfId="0" applyNumberFormat="1" applyFont="1" applyAlignment="1">
      <alignment horizontal="center" vertical="center"/>
    </xf>
    <xf numFmtId="4" fontId="3794" fillId="0" borderId="0" xfId="0" applyNumberFormat="1" applyFont="1" applyAlignment="1">
      <alignment horizontal="center" vertical="center"/>
    </xf>
    <xf numFmtId="164" fontId="3795" fillId="0" borderId="0" xfId="0" applyNumberFormat="1" applyFont="1" applyAlignment="1">
      <alignment horizontal="center" vertical="center"/>
    </xf>
    <xf numFmtId="4" fontId="3796" fillId="0" borderId="0" xfId="0" applyNumberFormat="1" applyFont="1" applyAlignment="1">
      <alignment horizontal="center" vertical="center"/>
    </xf>
    <xf numFmtId="164" fontId="3797" fillId="0" borderId="0" xfId="0" applyNumberFormat="1" applyFont="1" applyAlignment="1">
      <alignment horizontal="center" vertical="center"/>
    </xf>
    <xf numFmtId="4" fontId="3798" fillId="0" borderId="0" xfId="0" applyNumberFormat="1" applyFont="1" applyAlignment="1">
      <alignment horizontal="center" vertical="center"/>
    </xf>
    <xf numFmtId="164" fontId="3799" fillId="0" borderId="0" xfId="0" applyNumberFormat="1" applyFont="1" applyAlignment="1">
      <alignment horizontal="center" vertical="center"/>
    </xf>
    <xf numFmtId="4" fontId="3800" fillId="0" borderId="0" xfId="0" applyNumberFormat="1" applyFont="1" applyAlignment="1">
      <alignment horizontal="center" vertical="center"/>
    </xf>
    <xf numFmtId="164" fontId="3801" fillId="0" borderId="0" xfId="0" applyNumberFormat="1" applyFont="1" applyAlignment="1">
      <alignment horizontal="center" vertical="center"/>
    </xf>
    <xf numFmtId="4" fontId="3802" fillId="0" borderId="0" xfId="0" applyNumberFormat="1" applyFont="1" applyAlignment="1">
      <alignment horizontal="center" vertical="center"/>
    </xf>
    <xf numFmtId="164" fontId="3803" fillId="0" borderId="0" xfId="0" applyNumberFormat="1" applyFont="1" applyAlignment="1">
      <alignment horizontal="center" vertical="center"/>
    </xf>
    <xf numFmtId="4" fontId="3804" fillId="0" borderId="0" xfId="0" applyNumberFormat="1" applyFont="1" applyAlignment="1">
      <alignment horizontal="center" vertical="center"/>
    </xf>
    <xf numFmtId="164" fontId="3805" fillId="0" borderId="0" xfId="0" applyNumberFormat="1" applyFont="1" applyAlignment="1">
      <alignment horizontal="center" vertical="center"/>
    </xf>
    <xf numFmtId="4" fontId="3806" fillId="0" borderId="0" xfId="0" applyNumberFormat="1" applyFont="1" applyAlignment="1">
      <alignment horizontal="center" vertical="center"/>
    </xf>
    <xf numFmtId="164" fontId="3807" fillId="0" borderId="0" xfId="0" applyNumberFormat="1" applyFont="1" applyAlignment="1">
      <alignment horizontal="center" vertical="center"/>
    </xf>
    <xf numFmtId="0" fontId="3808" fillId="0" borderId="0" xfId="0" applyFont="1" applyAlignment="1">
      <alignment horizontal="center" vertical="center" wrapText="1"/>
    </xf>
    <xf numFmtId="4" fontId="3815" fillId="0" borderId="0" xfId="0" applyNumberFormat="1" applyFont="1" applyAlignment="1">
      <alignment horizontal="center" vertical="center"/>
    </xf>
    <xf numFmtId="164" fontId="3816" fillId="0" borderId="0" xfId="0" applyNumberFormat="1" applyFont="1" applyAlignment="1">
      <alignment horizontal="center" vertical="center"/>
    </xf>
    <xf numFmtId="4" fontId="3817" fillId="0" borderId="0" xfId="0" applyNumberFormat="1" applyFont="1" applyAlignment="1">
      <alignment horizontal="center" vertical="center"/>
    </xf>
    <xf numFmtId="164" fontId="3818" fillId="0" borderId="0" xfId="0" applyNumberFormat="1" applyFont="1" applyAlignment="1">
      <alignment horizontal="center" vertical="center"/>
    </xf>
    <xf numFmtId="4" fontId="3819" fillId="0" borderId="0" xfId="0" applyNumberFormat="1" applyFont="1" applyAlignment="1">
      <alignment horizontal="center" vertical="center"/>
    </xf>
    <xf numFmtId="164" fontId="3820" fillId="0" borderId="0" xfId="0" applyNumberFormat="1" applyFont="1" applyAlignment="1">
      <alignment horizontal="center" vertical="center"/>
    </xf>
    <xf numFmtId="4" fontId="3821" fillId="0" borderId="0" xfId="0" applyNumberFormat="1" applyFont="1" applyAlignment="1">
      <alignment horizontal="center" vertical="center"/>
    </xf>
    <xf numFmtId="164" fontId="3822" fillId="0" borderId="0" xfId="0" applyNumberFormat="1" applyFont="1" applyAlignment="1">
      <alignment horizontal="center" vertical="center"/>
    </xf>
    <xf numFmtId="4" fontId="3823" fillId="0" borderId="0" xfId="0" applyNumberFormat="1" applyFont="1" applyAlignment="1">
      <alignment horizontal="center" vertical="center"/>
    </xf>
    <xf numFmtId="164" fontId="3824" fillId="0" borderId="0" xfId="0" applyNumberFormat="1" applyFont="1" applyAlignment="1">
      <alignment horizontal="center" vertical="center"/>
    </xf>
    <xf numFmtId="4" fontId="3825" fillId="0" borderId="0" xfId="0" applyNumberFormat="1" applyFont="1" applyAlignment="1">
      <alignment horizontal="center" vertical="center"/>
    </xf>
    <xf numFmtId="164" fontId="3826" fillId="0" borderId="0" xfId="0" applyNumberFormat="1" applyFont="1" applyAlignment="1">
      <alignment horizontal="center" vertical="center"/>
    </xf>
    <xf numFmtId="4" fontId="3827" fillId="0" borderId="0" xfId="0" applyNumberFormat="1" applyFont="1" applyAlignment="1">
      <alignment horizontal="center" vertical="center"/>
    </xf>
    <xf numFmtId="164" fontId="3828" fillId="0" borderId="0" xfId="0" applyNumberFormat="1" applyFont="1" applyAlignment="1">
      <alignment horizontal="center" vertical="center"/>
    </xf>
    <xf numFmtId="4" fontId="3829" fillId="0" borderId="0" xfId="0" applyNumberFormat="1" applyFont="1" applyAlignment="1">
      <alignment horizontal="center" vertical="center"/>
    </xf>
    <xf numFmtId="164" fontId="3830" fillId="0" borderId="0" xfId="0" applyNumberFormat="1" applyFont="1" applyAlignment="1">
      <alignment horizontal="center" vertical="center"/>
    </xf>
    <xf numFmtId="4" fontId="3831" fillId="0" borderId="0" xfId="0" applyNumberFormat="1" applyFont="1" applyAlignment="1">
      <alignment horizontal="center" vertical="center"/>
    </xf>
    <xf numFmtId="164" fontId="3832" fillId="0" borderId="0" xfId="0" applyNumberFormat="1" applyFont="1" applyAlignment="1">
      <alignment horizontal="center" vertical="center"/>
    </xf>
    <xf numFmtId="4" fontId="3833" fillId="0" borderId="0" xfId="0" applyNumberFormat="1" applyFont="1" applyAlignment="1">
      <alignment horizontal="center" vertical="center"/>
    </xf>
    <xf numFmtId="164" fontId="3834" fillId="0" borderId="0" xfId="0" applyNumberFormat="1" applyFont="1" applyAlignment="1">
      <alignment horizontal="center" vertical="center"/>
    </xf>
    <xf numFmtId="4" fontId="3835" fillId="0" borderId="0" xfId="0" applyNumberFormat="1" applyFont="1" applyAlignment="1">
      <alignment horizontal="center" vertical="center"/>
    </xf>
    <xf numFmtId="164" fontId="3836" fillId="0" borderId="0" xfId="0" applyNumberFormat="1" applyFont="1" applyAlignment="1">
      <alignment horizontal="center" vertical="center"/>
    </xf>
    <xf numFmtId="4" fontId="3837" fillId="0" borderId="0" xfId="0" applyNumberFormat="1" applyFont="1" applyAlignment="1">
      <alignment horizontal="center" vertical="center"/>
    </xf>
    <xf numFmtId="164" fontId="3838" fillId="0" borderId="0" xfId="0" applyNumberFormat="1" applyFont="1" applyAlignment="1">
      <alignment horizontal="center" vertical="center"/>
    </xf>
    <xf numFmtId="0" fontId="3839" fillId="0" borderId="0" xfId="0" applyFont="1" applyAlignment="1">
      <alignment horizontal="center" vertical="center" wrapText="1"/>
    </xf>
    <xf numFmtId="4" fontId="3846" fillId="0" borderId="0" xfId="0" applyNumberFormat="1" applyFont="1" applyAlignment="1">
      <alignment horizontal="center" vertical="center"/>
    </xf>
    <xf numFmtId="164" fontId="3847" fillId="0" borderId="0" xfId="0" applyNumberFormat="1" applyFont="1" applyAlignment="1">
      <alignment horizontal="center" vertical="center"/>
    </xf>
    <xf numFmtId="4" fontId="3848" fillId="0" borderId="0" xfId="0" applyNumberFormat="1" applyFont="1" applyAlignment="1">
      <alignment horizontal="center" vertical="center"/>
    </xf>
    <xf numFmtId="164" fontId="3849" fillId="0" borderId="0" xfId="0" applyNumberFormat="1" applyFont="1" applyAlignment="1">
      <alignment horizontal="center" vertical="center"/>
    </xf>
    <xf numFmtId="4" fontId="3850" fillId="0" borderId="0" xfId="0" applyNumberFormat="1" applyFont="1" applyAlignment="1">
      <alignment horizontal="center" vertical="center"/>
    </xf>
    <xf numFmtId="164" fontId="3851" fillId="0" borderId="0" xfId="0" applyNumberFormat="1" applyFont="1" applyAlignment="1">
      <alignment horizontal="center" vertical="center"/>
    </xf>
    <xf numFmtId="4" fontId="3852" fillId="0" borderId="0" xfId="0" applyNumberFormat="1" applyFont="1" applyAlignment="1">
      <alignment horizontal="center" vertical="center"/>
    </xf>
    <xf numFmtId="164" fontId="3853" fillId="0" borderId="0" xfId="0" applyNumberFormat="1" applyFont="1" applyAlignment="1">
      <alignment horizontal="center" vertical="center"/>
    </xf>
    <xf numFmtId="4" fontId="3854" fillId="0" borderId="0" xfId="0" applyNumberFormat="1" applyFont="1" applyAlignment="1">
      <alignment horizontal="center" vertical="center"/>
    </xf>
    <xf numFmtId="164" fontId="3855" fillId="0" borderId="0" xfId="0" applyNumberFormat="1" applyFont="1" applyAlignment="1">
      <alignment horizontal="center" vertical="center"/>
    </xf>
    <xf numFmtId="4" fontId="3856" fillId="0" borderId="0" xfId="0" applyNumberFormat="1" applyFont="1" applyAlignment="1">
      <alignment horizontal="center" vertical="center"/>
    </xf>
    <xf numFmtId="164" fontId="3857" fillId="0" borderId="0" xfId="0" applyNumberFormat="1" applyFont="1" applyAlignment="1">
      <alignment horizontal="center" vertical="center"/>
    </xf>
    <xf numFmtId="4" fontId="3858" fillId="0" borderId="0" xfId="0" applyNumberFormat="1" applyFont="1" applyAlignment="1">
      <alignment horizontal="center" vertical="center"/>
    </xf>
    <xf numFmtId="164" fontId="3859" fillId="0" borderId="0" xfId="0" applyNumberFormat="1" applyFont="1" applyAlignment="1">
      <alignment horizontal="center" vertical="center"/>
    </xf>
    <xf numFmtId="4" fontId="3860" fillId="0" borderId="0" xfId="0" applyNumberFormat="1" applyFont="1" applyAlignment="1">
      <alignment horizontal="center" vertical="center"/>
    </xf>
    <xf numFmtId="164" fontId="3861" fillId="0" borderId="0" xfId="0" applyNumberFormat="1" applyFont="1" applyAlignment="1">
      <alignment horizontal="center" vertical="center"/>
    </xf>
    <xf numFmtId="4" fontId="3862" fillId="0" borderId="0" xfId="0" applyNumberFormat="1" applyFont="1" applyAlignment="1">
      <alignment horizontal="center" vertical="center"/>
    </xf>
    <xf numFmtId="164" fontId="3863" fillId="0" borderId="0" xfId="0" applyNumberFormat="1" applyFont="1" applyAlignment="1">
      <alignment horizontal="center" vertical="center"/>
    </xf>
    <xf numFmtId="4" fontId="3864" fillId="0" borderId="0" xfId="0" applyNumberFormat="1" applyFont="1" applyAlignment="1">
      <alignment horizontal="center" vertical="center"/>
    </xf>
    <xf numFmtId="164" fontId="3865" fillId="0" borderId="0" xfId="0" applyNumberFormat="1" applyFont="1" applyAlignment="1">
      <alignment horizontal="center" vertical="center"/>
    </xf>
    <xf numFmtId="4" fontId="3866" fillId="0" borderId="0" xfId="0" applyNumberFormat="1" applyFont="1" applyAlignment="1">
      <alignment horizontal="center" vertical="center"/>
    </xf>
    <xf numFmtId="164" fontId="3867" fillId="0" borderId="0" xfId="0" applyNumberFormat="1" applyFont="1" applyAlignment="1">
      <alignment horizontal="center" vertical="center"/>
    </xf>
    <xf numFmtId="4" fontId="3868" fillId="0" borderId="0" xfId="0" applyNumberFormat="1" applyFont="1" applyAlignment="1">
      <alignment horizontal="center" vertical="center"/>
    </xf>
    <xf numFmtId="164" fontId="3869" fillId="0" borderId="0" xfId="0" applyNumberFormat="1" applyFont="1" applyAlignment="1">
      <alignment horizontal="center" vertical="center"/>
    </xf>
    <xf numFmtId="0" fontId="3870" fillId="0" borderId="0" xfId="0" applyFont="1" applyAlignment="1">
      <alignment horizontal="center" vertical="center" wrapText="1"/>
    </xf>
    <xf numFmtId="4" fontId="3877" fillId="0" borderId="0" xfId="0" applyNumberFormat="1" applyFont="1" applyAlignment="1">
      <alignment horizontal="center" vertical="center"/>
    </xf>
    <xf numFmtId="164" fontId="3878" fillId="0" borderId="0" xfId="0" applyNumberFormat="1" applyFont="1" applyAlignment="1">
      <alignment horizontal="center" vertical="center"/>
    </xf>
    <xf numFmtId="4" fontId="3879" fillId="0" borderId="0" xfId="0" applyNumberFormat="1" applyFont="1" applyAlignment="1">
      <alignment horizontal="center" vertical="center"/>
    </xf>
    <xf numFmtId="164" fontId="3880" fillId="0" borderId="0" xfId="0" applyNumberFormat="1" applyFont="1" applyAlignment="1">
      <alignment horizontal="center" vertical="center"/>
    </xf>
    <xf numFmtId="4" fontId="3881" fillId="0" borderId="0" xfId="0" applyNumberFormat="1" applyFont="1" applyAlignment="1">
      <alignment horizontal="center" vertical="center"/>
    </xf>
    <xf numFmtId="164" fontId="3882" fillId="0" borderId="0" xfId="0" applyNumberFormat="1" applyFont="1" applyAlignment="1">
      <alignment horizontal="center" vertical="center"/>
    </xf>
    <xf numFmtId="4" fontId="3883" fillId="0" borderId="0" xfId="0" applyNumberFormat="1" applyFont="1" applyAlignment="1">
      <alignment horizontal="center" vertical="center"/>
    </xf>
    <xf numFmtId="164" fontId="3884" fillId="0" borderId="0" xfId="0" applyNumberFormat="1" applyFont="1" applyAlignment="1">
      <alignment horizontal="center" vertical="center"/>
    </xf>
    <xf numFmtId="4" fontId="3885" fillId="0" borderId="0" xfId="0" applyNumberFormat="1" applyFont="1" applyAlignment="1">
      <alignment horizontal="center" vertical="center"/>
    </xf>
    <xf numFmtId="164" fontId="3886" fillId="0" borderId="0" xfId="0" applyNumberFormat="1" applyFont="1" applyAlignment="1">
      <alignment horizontal="center" vertical="center"/>
    </xf>
    <xf numFmtId="4" fontId="3887" fillId="0" borderId="0" xfId="0" applyNumberFormat="1" applyFont="1" applyAlignment="1">
      <alignment horizontal="center" vertical="center"/>
    </xf>
    <xf numFmtId="164" fontId="3888" fillId="0" borderId="0" xfId="0" applyNumberFormat="1" applyFont="1" applyAlignment="1">
      <alignment horizontal="center" vertical="center"/>
    </xf>
    <xf numFmtId="4" fontId="3889" fillId="0" borderId="0" xfId="0" applyNumberFormat="1" applyFont="1" applyAlignment="1">
      <alignment horizontal="center" vertical="center"/>
    </xf>
    <xf numFmtId="164" fontId="3890" fillId="0" borderId="0" xfId="0" applyNumberFormat="1" applyFont="1" applyAlignment="1">
      <alignment horizontal="center" vertical="center"/>
    </xf>
    <xf numFmtId="4" fontId="3891" fillId="0" borderId="0" xfId="0" applyNumberFormat="1" applyFont="1" applyAlignment="1">
      <alignment horizontal="center" vertical="center"/>
    </xf>
    <xf numFmtId="164" fontId="3892" fillId="0" borderId="0" xfId="0" applyNumberFormat="1" applyFont="1" applyAlignment="1">
      <alignment horizontal="center" vertical="center"/>
    </xf>
    <xf numFmtId="4" fontId="3893" fillId="0" borderId="0" xfId="0" applyNumberFormat="1" applyFont="1" applyAlignment="1">
      <alignment horizontal="center" vertical="center"/>
    </xf>
    <xf numFmtId="164" fontId="3894" fillId="0" borderId="0" xfId="0" applyNumberFormat="1" applyFont="1" applyAlignment="1">
      <alignment horizontal="center" vertical="center"/>
    </xf>
    <xf numFmtId="4" fontId="3895" fillId="0" borderId="0" xfId="0" applyNumberFormat="1" applyFont="1" applyAlignment="1">
      <alignment horizontal="center" vertical="center"/>
    </xf>
    <xf numFmtId="164" fontId="3896" fillId="0" borderId="0" xfId="0" applyNumberFormat="1" applyFont="1" applyAlignment="1">
      <alignment horizontal="center" vertical="center"/>
    </xf>
    <xf numFmtId="4" fontId="3897" fillId="0" borderId="0" xfId="0" applyNumberFormat="1" applyFont="1" applyAlignment="1">
      <alignment horizontal="center" vertical="center"/>
    </xf>
    <xf numFmtId="164" fontId="3898" fillId="0" borderId="0" xfId="0" applyNumberFormat="1" applyFont="1" applyAlignment="1">
      <alignment horizontal="center" vertical="center"/>
    </xf>
    <xf numFmtId="4" fontId="3899" fillId="0" borderId="0" xfId="0" applyNumberFormat="1" applyFont="1" applyAlignment="1">
      <alignment horizontal="center" vertical="center"/>
    </xf>
    <xf numFmtId="164" fontId="3900" fillId="0" borderId="0" xfId="0" applyNumberFormat="1" applyFont="1" applyAlignment="1">
      <alignment horizontal="center" vertical="center"/>
    </xf>
    <xf numFmtId="0" fontId="3901" fillId="0" borderId="0" xfId="0" applyFont="1" applyAlignment="1">
      <alignment horizontal="center" vertical="center" wrapText="1"/>
    </xf>
    <xf numFmtId="4" fontId="3908" fillId="0" borderId="0" xfId="0" applyNumberFormat="1" applyFont="1" applyAlignment="1">
      <alignment horizontal="center" vertical="center"/>
    </xf>
    <xf numFmtId="164" fontId="3909" fillId="0" borderId="0" xfId="0" applyNumberFormat="1" applyFont="1" applyAlignment="1">
      <alignment horizontal="center" vertical="center"/>
    </xf>
    <xf numFmtId="4" fontId="3910" fillId="0" borderId="0" xfId="0" applyNumberFormat="1" applyFont="1" applyAlignment="1">
      <alignment horizontal="center" vertical="center"/>
    </xf>
    <xf numFmtId="164" fontId="3911" fillId="0" borderId="0" xfId="0" applyNumberFormat="1" applyFont="1" applyAlignment="1">
      <alignment horizontal="center" vertical="center"/>
    </xf>
    <xf numFmtId="4" fontId="3912" fillId="0" borderId="0" xfId="0" applyNumberFormat="1" applyFont="1" applyAlignment="1">
      <alignment horizontal="center" vertical="center"/>
    </xf>
    <xf numFmtId="164" fontId="3913" fillId="0" borderId="0" xfId="0" applyNumberFormat="1" applyFont="1" applyAlignment="1">
      <alignment horizontal="center" vertical="center"/>
    </xf>
    <xf numFmtId="4" fontId="3914" fillId="0" borderId="0" xfId="0" applyNumberFormat="1" applyFont="1" applyAlignment="1">
      <alignment horizontal="center" vertical="center"/>
    </xf>
    <xf numFmtId="164" fontId="3915" fillId="0" borderId="0" xfId="0" applyNumberFormat="1" applyFont="1" applyAlignment="1">
      <alignment horizontal="center" vertical="center"/>
    </xf>
    <xf numFmtId="4" fontId="3916" fillId="0" borderId="0" xfId="0" applyNumberFormat="1" applyFont="1" applyAlignment="1">
      <alignment horizontal="center" vertical="center"/>
    </xf>
    <xf numFmtId="164" fontId="3917" fillId="0" borderId="0" xfId="0" applyNumberFormat="1" applyFont="1" applyAlignment="1">
      <alignment horizontal="center" vertical="center"/>
    </xf>
    <xf numFmtId="4" fontId="3918" fillId="0" borderId="0" xfId="0" applyNumberFormat="1" applyFont="1" applyAlignment="1">
      <alignment horizontal="center" vertical="center"/>
    </xf>
    <xf numFmtId="164" fontId="3919" fillId="0" borderId="0" xfId="0" applyNumberFormat="1" applyFont="1" applyAlignment="1">
      <alignment horizontal="center" vertical="center"/>
    </xf>
    <xf numFmtId="4" fontId="3920" fillId="0" borderId="0" xfId="0" applyNumberFormat="1" applyFont="1" applyAlignment="1">
      <alignment horizontal="center" vertical="center"/>
    </xf>
    <xf numFmtId="164" fontId="3921" fillId="0" borderId="0" xfId="0" applyNumberFormat="1" applyFont="1" applyAlignment="1">
      <alignment horizontal="center" vertical="center"/>
    </xf>
    <xf numFmtId="4" fontId="3922" fillId="0" borderId="0" xfId="0" applyNumberFormat="1" applyFont="1" applyAlignment="1">
      <alignment horizontal="center" vertical="center"/>
    </xf>
    <xf numFmtId="164" fontId="3923" fillId="0" borderId="0" xfId="0" applyNumberFormat="1" applyFont="1" applyAlignment="1">
      <alignment horizontal="center" vertical="center"/>
    </xf>
    <xf numFmtId="4" fontId="3924" fillId="0" borderId="0" xfId="0" applyNumberFormat="1" applyFont="1" applyAlignment="1">
      <alignment horizontal="center" vertical="center"/>
    </xf>
    <xf numFmtId="164" fontId="3925" fillId="0" borderId="0" xfId="0" applyNumberFormat="1" applyFont="1" applyAlignment="1">
      <alignment horizontal="center" vertical="center"/>
    </xf>
    <xf numFmtId="4" fontId="3926" fillId="0" borderId="0" xfId="0" applyNumberFormat="1" applyFont="1" applyAlignment="1">
      <alignment horizontal="center" vertical="center"/>
    </xf>
    <xf numFmtId="164" fontId="3927" fillId="0" borderId="0" xfId="0" applyNumberFormat="1" applyFont="1" applyAlignment="1">
      <alignment horizontal="center" vertical="center"/>
    </xf>
    <xf numFmtId="4" fontId="3928" fillId="0" borderId="0" xfId="0" applyNumberFormat="1" applyFont="1" applyAlignment="1">
      <alignment horizontal="center" vertical="center"/>
    </xf>
    <xf numFmtId="164" fontId="3929" fillId="0" borderId="0" xfId="0" applyNumberFormat="1" applyFont="1" applyAlignment="1">
      <alignment horizontal="center" vertical="center"/>
    </xf>
    <xf numFmtId="4" fontId="3930" fillId="0" borderId="0" xfId="0" applyNumberFormat="1" applyFont="1" applyAlignment="1">
      <alignment horizontal="center" vertical="center"/>
    </xf>
    <xf numFmtId="164" fontId="3931" fillId="0" borderId="0" xfId="0" applyNumberFormat="1" applyFont="1" applyAlignment="1">
      <alignment horizontal="center" vertical="center"/>
    </xf>
    <xf numFmtId="0" fontId="3932" fillId="0" borderId="0" xfId="0" applyFont="1" applyAlignment="1">
      <alignment horizontal="center" vertical="center" wrapText="1"/>
    </xf>
    <xf numFmtId="4" fontId="3939" fillId="0" borderId="0" xfId="0" applyNumberFormat="1" applyFont="1" applyAlignment="1">
      <alignment horizontal="center" vertical="center"/>
    </xf>
    <xf numFmtId="164" fontId="3940" fillId="0" borderId="0" xfId="0" applyNumberFormat="1" applyFont="1" applyAlignment="1">
      <alignment horizontal="center" vertical="center"/>
    </xf>
    <xf numFmtId="4" fontId="3941" fillId="0" borderId="0" xfId="0" applyNumberFormat="1" applyFont="1" applyAlignment="1">
      <alignment horizontal="center" vertical="center"/>
    </xf>
    <xf numFmtId="164" fontId="3942" fillId="0" borderId="0" xfId="0" applyNumberFormat="1" applyFont="1" applyAlignment="1">
      <alignment horizontal="center" vertical="center"/>
    </xf>
    <xf numFmtId="4" fontId="3943" fillId="0" borderId="0" xfId="0" applyNumberFormat="1" applyFont="1" applyAlignment="1">
      <alignment horizontal="center" vertical="center"/>
    </xf>
    <xf numFmtId="164" fontId="3944" fillId="0" borderId="0" xfId="0" applyNumberFormat="1" applyFont="1" applyAlignment="1">
      <alignment horizontal="center" vertical="center"/>
    </xf>
    <xf numFmtId="4" fontId="3945" fillId="0" borderId="0" xfId="0" applyNumberFormat="1" applyFont="1" applyAlignment="1">
      <alignment horizontal="center" vertical="center"/>
    </xf>
    <xf numFmtId="164" fontId="3946" fillId="0" borderId="0" xfId="0" applyNumberFormat="1" applyFont="1" applyAlignment="1">
      <alignment horizontal="center" vertical="center"/>
    </xf>
    <xf numFmtId="4" fontId="3947" fillId="0" borderId="0" xfId="0" applyNumberFormat="1" applyFont="1" applyAlignment="1">
      <alignment horizontal="center" vertical="center"/>
    </xf>
    <xf numFmtId="164" fontId="3948" fillId="0" borderId="0" xfId="0" applyNumberFormat="1" applyFont="1" applyAlignment="1">
      <alignment horizontal="center" vertical="center"/>
    </xf>
    <xf numFmtId="4" fontId="3949" fillId="0" borderId="0" xfId="0" applyNumberFormat="1" applyFont="1" applyAlignment="1">
      <alignment horizontal="center" vertical="center"/>
    </xf>
    <xf numFmtId="164" fontId="3950" fillId="0" borderId="0" xfId="0" applyNumberFormat="1" applyFont="1" applyAlignment="1">
      <alignment horizontal="center" vertical="center"/>
    </xf>
    <xf numFmtId="4" fontId="3951" fillId="0" borderId="0" xfId="0" applyNumberFormat="1" applyFont="1" applyAlignment="1">
      <alignment horizontal="center" vertical="center"/>
    </xf>
    <xf numFmtId="164" fontId="3952" fillId="0" borderId="0" xfId="0" applyNumberFormat="1" applyFont="1" applyAlignment="1">
      <alignment horizontal="center" vertical="center"/>
    </xf>
    <xf numFmtId="4" fontId="3953" fillId="0" borderId="0" xfId="0" applyNumberFormat="1" applyFont="1" applyAlignment="1">
      <alignment horizontal="center" vertical="center"/>
    </xf>
    <xf numFmtId="164" fontId="3954" fillId="0" borderId="0" xfId="0" applyNumberFormat="1" applyFont="1" applyAlignment="1">
      <alignment horizontal="center" vertical="center"/>
    </xf>
    <xf numFmtId="4" fontId="3955" fillId="0" borderId="0" xfId="0" applyNumberFormat="1" applyFont="1" applyAlignment="1">
      <alignment horizontal="center" vertical="center"/>
    </xf>
    <xf numFmtId="164" fontId="3956" fillId="0" borderId="0" xfId="0" applyNumberFormat="1" applyFont="1" applyAlignment="1">
      <alignment horizontal="center" vertical="center"/>
    </xf>
    <xf numFmtId="4" fontId="3957" fillId="0" borderId="0" xfId="0" applyNumberFormat="1" applyFont="1" applyAlignment="1">
      <alignment horizontal="center" vertical="center"/>
    </xf>
    <xf numFmtId="164" fontId="3958" fillId="0" borderId="0" xfId="0" applyNumberFormat="1" applyFont="1" applyAlignment="1">
      <alignment horizontal="center" vertical="center"/>
    </xf>
    <xf numFmtId="4" fontId="3959" fillId="0" borderId="0" xfId="0" applyNumberFormat="1" applyFont="1" applyAlignment="1">
      <alignment horizontal="center" vertical="center"/>
    </xf>
    <xf numFmtId="164" fontId="3960" fillId="0" borderId="0" xfId="0" applyNumberFormat="1" applyFont="1" applyAlignment="1">
      <alignment horizontal="center" vertical="center"/>
    </xf>
    <xf numFmtId="4" fontId="3961" fillId="0" borderId="0" xfId="0" applyNumberFormat="1" applyFont="1" applyAlignment="1">
      <alignment horizontal="center" vertical="center"/>
    </xf>
    <xf numFmtId="164" fontId="3962" fillId="0" borderId="0" xfId="0" applyNumberFormat="1" applyFont="1" applyAlignment="1">
      <alignment horizontal="center" vertical="center"/>
    </xf>
    <xf numFmtId="0" fontId="3963" fillId="0" borderId="0" xfId="0" applyFont="1" applyAlignment="1">
      <alignment horizontal="center" vertical="center" wrapText="1"/>
    </xf>
    <xf numFmtId="4" fontId="3970" fillId="0" borderId="0" xfId="0" applyNumberFormat="1" applyFont="1" applyAlignment="1">
      <alignment horizontal="center" vertical="center"/>
    </xf>
    <xf numFmtId="164" fontId="3971" fillId="0" borderId="0" xfId="0" applyNumberFormat="1" applyFont="1" applyAlignment="1">
      <alignment horizontal="center" vertical="center"/>
    </xf>
    <xf numFmtId="4" fontId="3972" fillId="0" borderId="0" xfId="0" applyNumberFormat="1" applyFont="1" applyAlignment="1">
      <alignment horizontal="center" vertical="center"/>
    </xf>
    <xf numFmtId="164" fontId="3973" fillId="0" borderId="0" xfId="0" applyNumberFormat="1" applyFont="1" applyAlignment="1">
      <alignment horizontal="center" vertical="center"/>
    </xf>
    <xf numFmtId="4" fontId="3974" fillId="0" borderId="0" xfId="0" applyNumberFormat="1" applyFont="1" applyAlignment="1">
      <alignment horizontal="center" vertical="center"/>
    </xf>
    <xf numFmtId="164" fontId="3975" fillId="0" borderId="0" xfId="0" applyNumberFormat="1" applyFont="1" applyAlignment="1">
      <alignment horizontal="center" vertical="center"/>
    </xf>
    <xf numFmtId="4" fontId="3976" fillId="0" borderId="0" xfId="0" applyNumberFormat="1" applyFont="1" applyAlignment="1">
      <alignment horizontal="center" vertical="center"/>
    </xf>
    <xf numFmtId="164" fontId="3977" fillId="0" borderId="0" xfId="0" applyNumberFormat="1" applyFont="1" applyAlignment="1">
      <alignment horizontal="center" vertical="center"/>
    </xf>
    <xf numFmtId="4" fontId="3978" fillId="0" borderId="0" xfId="0" applyNumberFormat="1" applyFont="1" applyAlignment="1">
      <alignment horizontal="center" vertical="center"/>
    </xf>
    <xf numFmtId="164" fontId="3979" fillId="0" borderId="0" xfId="0" applyNumberFormat="1" applyFont="1" applyAlignment="1">
      <alignment horizontal="center" vertical="center"/>
    </xf>
    <xf numFmtId="4" fontId="3980" fillId="0" borderId="0" xfId="0" applyNumberFormat="1" applyFont="1" applyAlignment="1">
      <alignment horizontal="center" vertical="center"/>
    </xf>
    <xf numFmtId="164" fontId="3981" fillId="0" borderId="0" xfId="0" applyNumberFormat="1" applyFont="1" applyAlignment="1">
      <alignment horizontal="center" vertical="center"/>
    </xf>
    <xf numFmtId="4" fontId="3982" fillId="0" borderId="0" xfId="0" applyNumberFormat="1" applyFont="1" applyAlignment="1">
      <alignment horizontal="center" vertical="center"/>
    </xf>
    <xf numFmtId="164" fontId="3983" fillId="0" borderId="0" xfId="0" applyNumberFormat="1" applyFont="1" applyAlignment="1">
      <alignment horizontal="center" vertical="center"/>
    </xf>
    <xf numFmtId="4" fontId="3984" fillId="0" borderId="0" xfId="0" applyNumberFormat="1" applyFont="1" applyAlignment="1">
      <alignment horizontal="center" vertical="center"/>
    </xf>
    <xf numFmtId="164" fontId="3985" fillId="0" borderId="0" xfId="0" applyNumberFormat="1" applyFont="1" applyAlignment="1">
      <alignment horizontal="center" vertical="center"/>
    </xf>
    <xf numFmtId="4" fontId="3986" fillId="0" borderId="0" xfId="0" applyNumberFormat="1" applyFont="1" applyAlignment="1">
      <alignment horizontal="center" vertical="center"/>
    </xf>
    <xf numFmtId="164" fontId="3987" fillId="0" borderId="0" xfId="0" applyNumberFormat="1" applyFont="1" applyAlignment="1">
      <alignment horizontal="center" vertical="center"/>
    </xf>
    <xf numFmtId="4" fontId="3988" fillId="0" borderId="0" xfId="0" applyNumberFormat="1" applyFont="1" applyAlignment="1">
      <alignment horizontal="center" vertical="center"/>
    </xf>
    <xf numFmtId="164" fontId="3989" fillId="0" borderId="0" xfId="0" applyNumberFormat="1" applyFont="1" applyAlignment="1">
      <alignment horizontal="center" vertical="center"/>
    </xf>
    <xf numFmtId="4" fontId="3990" fillId="0" borderId="0" xfId="0" applyNumberFormat="1" applyFont="1" applyAlignment="1">
      <alignment horizontal="center" vertical="center"/>
    </xf>
    <xf numFmtId="164" fontId="3991" fillId="0" borderId="0" xfId="0" applyNumberFormat="1" applyFont="1" applyAlignment="1">
      <alignment horizontal="center" vertical="center"/>
    </xf>
    <xf numFmtId="4" fontId="3992" fillId="0" borderId="0" xfId="0" applyNumberFormat="1" applyFont="1" applyAlignment="1">
      <alignment horizontal="center" vertical="center"/>
    </xf>
    <xf numFmtId="164" fontId="3993" fillId="0" borderId="0" xfId="0" applyNumberFormat="1" applyFont="1" applyAlignment="1">
      <alignment horizontal="center" vertical="center"/>
    </xf>
    <xf numFmtId="0" fontId="3994" fillId="0" borderId="0" xfId="0" applyFont="1" applyAlignment="1">
      <alignment horizontal="center" vertical="center" wrapText="1"/>
    </xf>
    <xf numFmtId="4" fontId="4001" fillId="0" borderId="0" xfId="0" applyNumberFormat="1" applyFont="1" applyAlignment="1">
      <alignment horizontal="center" vertical="center"/>
    </xf>
    <xf numFmtId="164" fontId="4002" fillId="0" borderId="0" xfId="0" applyNumberFormat="1" applyFont="1" applyAlignment="1">
      <alignment horizontal="center" vertical="center"/>
    </xf>
    <xf numFmtId="4" fontId="4003" fillId="0" borderId="0" xfId="0" applyNumberFormat="1" applyFont="1" applyAlignment="1">
      <alignment horizontal="center" vertical="center"/>
    </xf>
    <xf numFmtId="164" fontId="4004" fillId="0" borderId="0" xfId="0" applyNumberFormat="1" applyFont="1" applyAlignment="1">
      <alignment horizontal="center" vertical="center"/>
    </xf>
    <xf numFmtId="4" fontId="4005" fillId="0" borderId="0" xfId="0" applyNumberFormat="1" applyFont="1" applyAlignment="1">
      <alignment horizontal="center" vertical="center"/>
    </xf>
    <xf numFmtId="164" fontId="4006" fillId="0" borderId="0" xfId="0" applyNumberFormat="1" applyFont="1" applyAlignment="1">
      <alignment horizontal="center" vertical="center"/>
    </xf>
    <xf numFmtId="4" fontId="4007" fillId="0" borderId="0" xfId="0" applyNumberFormat="1" applyFont="1" applyAlignment="1">
      <alignment horizontal="center" vertical="center"/>
    </xf>
    <xf numFmtId="164" fontId="4008" fillId="0" borderId="0" xfId="0" applyNumberFormat="1" applyFont="1" applyAlignment="1">
      <alignment horizontal="center" vertical="center"/>
    </xf>
    <xf numFmtId="4" fontId="4009" fillId="0" borderId="0" xfId="0" applyNumberFormat="1" applyFont="1" applyAlignment="1">
      <alignment horizontal="center" vertical="center"/>
    </xf>
    <xf numFmtId="164" fontId="4010" fillId="0" borderId="0" xfId="0" applyNumberFormat="1" applyFont="1" applyAlignment="1">
      <alignment horizontal="center" vertical="center"/>
    </xf>
    <xf numFmtId="4" fontId="4011" fillId="0" borderId="0" xfId="0" applyNumberFormat="1" applyFont="1" applyAlignment="1">
      <alignment horizontal="center" vertical="center"/>
    </xf>
    <xf numFmtId="164" fontId="4012" fillId="0" borderId="0" xfId="0" applyNumberFormat="1" applyFont="1" applyAlignment="1">
      <alignment horizontal="center" vertical="center"/>
    </xf>
    <xf numFmtId="4" fontId="4013" fillId="0" borderId="0" xfId="0" applyNumberFormat="1" applyFont="1" applyAlignment="1">
      <alignment horizontal="center" vertical="center"/>
    </xf>
    <xf numFmtId="164" fontId="4014" fillId="0" borderId="0" xfId="0" applyNumberFormat="1" applyFont="1" applyAlignment="1">
      <alignment horizontal="center" vertical="center"/>
    </xf>
    <xf numFmtId="4" fontId="4015" fillId="0" borderId="0" xfId="0" applyNumberFormat="1" applyFont="1" applyAlignment="1">
      <alignment horizontal="center" vertical="center"/>
    </xf>
    <xf numFmtId="164" fontId="4016" fillId="0" borderId="0" xfId="0" applyNumberFormat="1" applyFont="1" applyAlignment="1">
      <alignment horizontal="center" vertical="center"/>
    </xf>
    <xf numFmtId="4" fontId="4017" fillId="0" borderId="0" xfId="0" applyNumberFormat="1" applyFont="1" applyAlignment="1">
      <alignment horizontal="center" vertical="center"/>
    </xf>
    <xf numFmtId="164" fontId="4018" fillId="0" borderId="0" xfId="0" applyNumberFormat="1" applyFont="1" applyAlignment="1">
      <alignment horizontal="center" vertical="center"/>
    </xf>
    <xf numFmtId="4" fontId="4019" fillId="0" borderId="0" xfId="0" applyNumberFormat="1" applyFont="1" applyAlignment="1">
      <alignment horizontal="center" vertical="center"/>
    </xf>
    <xf numFmtId="164" fontId="4020" fillId="0" borderId="0" xfId="0" applyNumberFormat="1" applyFont="1" applyAlignment="1">
      <alignment horizontal="center" vertical="center"/>
    </xf>
    <xf numFmtId="4" fontId="4021" fillId="0" borderId="0" xfId="0" applyNumberFormat="1" applyFont="1" applyAlignment="1">
      <alignment horizontal="center" vertical="center"/>
    </xf>
    <xf numFmtId="164" fontId="4022" fillId="0" borderId="0" xfId="0" applyNumberFormat="1" applyFont="1" applyAlignment="1">
      <alignment horizontal="center" vertical="center"/>
    </xf>
    <xf numFmtId="4" fontId="4023" fillId="0" borderId="0" xfId="0" applyNumberFormat="1" applyFont="1" applyAlignment="1">
      <alignment horizontal="center" vertical="center"/>
    </xf>
    <xf numFmtId="164" fontId="4024" fillId="0" borderId="0" xfId="0" applyNumberFormat="1" applyFont="1" applyAlignment="1">
      <alignment horizontal="center" vertical="center"/>
    </xf>
    <xf numFmtId="0" fontId="4025" fillId="0" borderId="0" xfId="0" applyFont="1" applyAlignment="1">
      <alignment horizontal="center" vertical="center" wrapText="1"/>
    </xf>
    <xf numFmtId="4" fontId="4032" fillId="0" borderId="0" xfId="0" applyNumberFormat="1" applyFont="1" applyAlignment="1">
      <alignment horizontal="center" vertical="center"/>
    </xf>
    <xf numFmtId="164" fontId="4033" fillId="0" borderId="0" xfId="0" applyNumberFormat="1" applyFont="1" applyAlignment="1">
      <alignment horizontal="center" vertical="center"/>
    </xf>
    <xf numFmtId="4" fontId="4034" fillId="0" borderId="0" xfId="0" applyNumberFormat="1" applyFont="1" applyAlignment="1">
      <alignment horizontal="center" vertical="center"/>
    </xf>
    <xf numFmtId="164" fontId="4035" fillId="0" borderId="0" xfId="0" applyNumberFormat="1" applyFont="1" applyAlignment="1">
      <alignment horizontal="center" vertical="center"/>
    </xf>
    <xf numFmtId="4" fontId="4036" fillId="0" borderId="0" xfId="0" applyNumberFormat="1" applyFont="1" applyAlignment="1">
      <alignment horizontal="center" vertical="center"/>
    </xf>
    <xf numFmtId="164" fontId="4037" fillId="0" borderId="0" xfId="0" applyNumberFormat="1" applyFont="1" applyAlignment="1">
      <alignment horizontal="center" vertical="center"/>
    </xf>
    <xf numFmtId="4" fontId="4038" fillId="0" borderId="0" xfId="0" applyNumberFormat="1" applyFont="1" applyAlignment="1">
      <alignment horizontal="center" vertical="center"/>
    </xf>
    <xf numFmtId="164" fontId="4039" fillId="0" borderId="0" xfId="0" applyNumberFormat="1" applyFont="1" applyAlignment="1">
      <alignment horizontal="center" vertical="center"/>
    </xf>
    <xf numFmtId="4" fontId="4040" fillId="0" borderId="0" xfId="0" applyNumberFormat="1" applyFont="1" applyAlignment="1">
      <alignment horizontal="center" vertical="center"/>
    </xf>
    <xf numFmtId="164" fontId="4041" fillId="0" borderId="0" xfId="0" applyNumberFormat="1" applyFont="1" applyAlignment="1">
      <alignment horizontal="center" vertical="center"/>
    </xf>
    <xf numFmtId="4" fontId="4042" fillId="0" borderId="0" xfId="0" applyNumberFormat="1" applyFont="1" applyAlignment="1">
      <alignment horizontal="center" vertical="center"/>
    </xf>
    <xf numFmtId="164" fontId="4043" fillId="0" borderId="0" xfId="0" applyNumberFormat="1" applyFont="1" applyAlignment="1">
      <alignment horizontal="center" vertical="center"/>
    </xf>
    <xf numFmtId="4" fontId="4044" fillId="0" borderId="0" xfId="0" applyNumberFormat="1" applyFont="1" applyAlignment="1">
      <alignment horizontal="center" vertical="center"/>
    </xf>
    <xf numFmtId="164" fontId="4045" fillId="0" borderId="0" xfId="0" applyNumberFormat="1" applyFont="1" applyAlignment="1">
      <alignment horizontal="center" vertical="center"/>
    </xf>
    <xf numFmtId="4" fontId="4046" fillId="0" borderId="0" xfId="0" applyNumberFormat="1" applyFont="1" applyAlignment="1">
      <alignment horizontal="center" vertical="center"/>
    </xf>
    <xf numFmtId="164" fontId="4047" fillId="0" borderId="0" xfId="0" applyNumberFormat="1" applyFont="1" applyAlignment="1">
      <alignment horizontal="center" vertical="center"/>
    </xf>
    <xf numFmtId="4" fontId="4048" fillId="0" borderId="0" xfId="0" applyNumberFormat="1" applyFont="1" applyAlignment="1">
      <alignment horizontal="center" vertical="center"/>
    </xf>
    <xf numFmtId="164" fontId="4049" fillId="0" borderId="0" xfId="0" applyNumberFormat="1" applyFont="1" applyAlignment="1">
      <alignment horizontal="center" vertical="center"/>
    </xf>
    <xf numFmtId="4" fontId="4050" fillId="0" borderId="0" xfId="0" applyNumberFormat="1" applyFont="1" applyAlignment="1">
      <alignment horizontal="center" vertical="center"/>
    </xf>
    <xf numFmtId="164" fontId="4051" fillId="0" borderId="0" xfId="0" applyNumberFormat="1" applyFont="1" applyAlignment="1">
      <alignment horizontal="center" vertical="center"/>
    </xf>
    <xf numFmtId="4" fontId="4052" fillId="0" borderId="0" xfId="0" applyNumberFormat="1" applyFont="1" applyAlignment="1">
      <alignment horizontal="center" vertical="center"/>
    </xf>
    <xf numFmtId="164" fontId="4053" fillId="0" borderId="0" xfId="0" applyNumberFormat="1" applyFont="1" applyAlignment="1">
      <alignment horizontal="center" vertical="center"/>
    </xf>
    <xf numFmtId="4" fontId="4054" fillId="0" borderId="0" xfId="0" applyNumberFormat="1" applyFont="1" applyAlignment="1">
      <alignment horizontal="center" vertical="center"/>
    </xf>
    <xf numFmtId="164" fontId="4055" fillId="0" borderId="0" xfId="0" applyNumberFormat="1" applyFont="1" applyAlignment="1">
      <alignment horizontal="center" vertical="center"/>
    </xf>
    <xf numFmtId="0" fontId="4056" fillId="0" borderId="0" xfId="0" applyFont="1" applyAlignment="1">
      <alignment horizontal="center" vertical="center" wrapText="1"/>
    </xf>
    <xf numFmtId="4" fontId="4063" fillId="0" borderId="0" xfId="0" applyNumberFormat="1" applyFont="1" applyAlignment="1">
      <alignment horizontal="center" vertical="center"/>
    </xf>
    <xf numFmtId="164" fontId="4064" fillId="0" borderId="0" xfId="0" applyNumberFormat="1" applyFont="1" applyAlignment="1">
      <alignment horizontal="center" vertical="center"/>
    </xf>
    <xf numFmtId="4" fontId="4065" fillId="0" borderId="0" xfId="0" applyNumberFormat="1" applyFont="1" applyAlignment="1">
      <alignment horizontal="center" vertical="center"/>
    </xf>
    <xf numFmtId="164" fontId="4066" fillId="0" borderId="0" xfId="0" applyNumberFormat="1" applyFont="1" applyAlignment="1">
      <alignment horizontal="center" vertical="center"/>
    </xf>
    <xf numFmtId="4" fontId="4067" fillId="0" borderId="0" xfId="0" applyNumberFormat="1" applyFont="1" applyAlignment="1">
      <alignment horizontal="center" vertical="center"/>
    </xf>
    <xf numFmtId="164" fontId="4068" fillId="0" borderId="0" xfId="0" applyNumberFormat="1" applyFont="1" applyAlignment="1">
      <alignment horizontal="center" vertical="center"/>
    </xf>
    <xf numFmtId="4" fontId="4069" fillId="0" borderId="0" xfId="0" applyNumberFormat="1" applyFont="1" applyAlignment="1">
      <alignment horizontal="center" vertical="center"/>
    </xf>
    <xf numFmtId="164" fontId="4070" fillId="0" borderId="0" xfId="0" applyNumberFormat="1" applyFont="1" applyAlignment="1">
      <alignment horizontal="center" vertical="center"/>
    </xf>
    <xf numFmtId="4" fontId="4071" fillId="0" borderId="0" xfId="0" applyNumberFormat="1" applyFont="1" applyAlignment="1">
      <alignment horizontal="center" vertical="center"/>
    </xf>
    <xf numFmtId="164" fontId="4072" fillId="0" borderId="0" xfId="0" applyNumberFormat="1" applyFont="1" applyAlignment="1">
      <alignment horizontal="center" vertical="center"/>
    </xf>
    <xf numFmtId="4" fontId="4073" fillId="0" borderId="0" xfId="0" applyNumberFormat="1" applyFont="1" applyAlignment="1">
      <alignment horizontal="center" vertical="center"/>
    </xf>
    <xf numFmtId="164" fontId="4074" fillId="0" borderId="0" xfId="0" applyNumberFormat="1" applyFont="1" applyAlignment="1">
      <alignment horizontal="center" vertical="center"/>
    </xf>
    <xf numFmtId="4" fontId="4075" fillId="0" borderId="0" xfId="0" applyNumberFormat="1" applyFont="1" applyAlignment="1">
      <alignment horizontal="center" vertical="center"/>
    </xf>
    <xf numFmtId="164" fontId="4076" fillId="0" borderId="0" xfId="0" applyNumberFormat="1" applyFont="1" applyAlignment="1">
      <alignment horizontal="center" vertical="center"/>
    </xf>
    <xf numFmtId="4" fontId="4077" fillId="0" borderId="0" xfId="0" applyNumberFormat="1" applyFont="1" applyAlignment="1">
      <alignment horizontal="center" vertical="center"/>
    </xf>
    <xf numFmtId="164" fontId="4078" fillId="0" borderId="0" xfId="0" applyNumberFormat="1" applyFont="1" applyAlignment="1">
      <alignment horizontal="center" vertical="center"/>
    </xf>
    <xf numFmtId="4" fontId="4079" fillId="0" borderId="0" xfId="0" applyNumberFormat="1" applyFont="1" applyAlignment="1">
      <alignment horizontal="center" vertical="center"/>
    </xf>
    <xf numFmtId="164" fontId="4080" fillId="0" borderId="0" xfId="0" applyNumberFormat="1" applyFont="1" applyAlignment="1">
      <alignment horizontal="center" vertical="center"/>
    </xf>
    <xf numFmtId="4" fontId="4081" fillId="0" borderId="0" xfId="0" applyNumberFormat="1" applyFont="1" applyAlignment="1">
      <alignment horizontal="center" vertical="center"/>
    </xf>
    <xf numFmtId="164" fontId="4082" fillId="0" borderId="0" xfId="0" applyNumberFormat="1" applyFont="1" applyAlignment="1">
      <alignment horizontal="center" vertical="center"/>
    </xf>
    <xf numFmtId="4" fontId="4083" fillId="0" borderId="0" xfId="0" applyNumberFormat="1" applyFont="1" applyAlignment="1">
      <alignment horizontal="center" vertical="center"/>
    </xf>
    <xf numFmtId="164" fontId="4084" fillId="0" borderId="0" xfId="0" applyNumberFormat="1" applyFont="1" applyAlignment="1">
      <alignment horizontal="center" vertical="center"/>
    </xf>
    <xf numFmtId="4" fontId="4085" fillId="0" borderId="0" xfId="0" applyNumberFormat="1" applyFont="1" applyAlignment="1">
      <alignment horizontal="center" vertical="center"/>
    </xf>
    <xf numFmtId="164" fontId="4086" fillId="0" borderId="0" xfId="0" applyNumberFormat="1" applyFont="1" applyAlignment="1">
      <alignment horizontal="center" vertical="center"/>
    </xf>
    <xf numFmtId="0" fontId="4087" fillId="0" borderId="0" xfId="0" applyFont="1" applyAlignment="1">
      <alignment horizontal="center" vertical="center" wrapText="1"/>
    </xf>
    <xf numFmtId="4" fontId="4094" fillId="0" borderId="0" xfId="0" applyNumberFormat="1" applyFont="1" applyAlignment="1">
      <alignment horizontal="center" vertical="center"/>
    </xf>
    <xf numFmtId="164" fontId="4095" fillId="0" borderId="0" xfId="0" applyNumberFormat="1" applyFont="1" applyAlignment="1">
      <alignment horizontal="center" vertical="center"/>
    </xf>
    <xf numFmtId="4" fontId="4096" fillId="0" borderId="0" xfId="0" applyNumberFormat="1" applyFont="1" applyAlignment="1">
      <alignment horizontal="center" vertical="center"/>
    </xf>
    <xf numFmtId="164" fontId="4097" fillId="0" borderId="0" xfId="0" applyNumberFormat="1" applyFont="1" applyAlignment="1">
      <alignment horizontal="center" vertical="center"/>
    </xf>
    <xf numFmtId="4" fontId="4098" fillId="0" borderId="0" xfId="0" applyNumberFormat="1" applyFont="1" applyAlignment="1">
      <alignment horizontal="center" vertical="center"/>
    </xf>
    <xf numFmtId="164" fontId="4099" fillId="0" borderId="0" xfId="0" applyNumberFormat="1" applyFont="1" applyAlignment="1">
      <alignment horizontal="center" vertical="center"/>
    </xf>
    <xf numFmtId="4" fontId="4100" fillId="0" borderId="0" xfId="0" applyNumberFormat="1" applyFont="1" applyAlignment="1">
      <alignment horizontal="center" vertical="center"/>
    </xf>
    <xf numFmtId="164" fontId="4101" fillId="0" borderId="0" xfId="0" applyNumberFormat="1" applyFont="1" applyAlignment="1">
      <alignment horizontal="center" vertical="center"/>
    </xf>
    <xf numFmtId="4" fontId="4102" fillId="0" borderId="0" xfId="0" applyNumberFormat="1" applyFont="1" applyAlignment="1">
      <alignment horizontal="center" vertical="center"/>
    </xf>
    <xf numFmtId="164" fontId="4103" fillId="0" borderId="0" xfId="0" applyNumberFormat="1" applyFont="1" applyAlignment="1">
      <alignment horizontal="center" vertical="center"/>
    </xf>
    <xf numFmtId="4" fontId="4104" fillId="0" borderId="0" xfId="0" applyNumberFormat="1" applyFont="1" applyAlignment="1">
      <alignment horizontal="center" vertical="center"/>
    </xf>
    <xf numFmtId="164" fontId="4105" fillId="0" borderId="0" xfId="0" applyNumberFormat="1" applyFont="1" applyAlignment="1">
      <alignment horizontal="center" vertical="center"/>
    </xf>
    <xf numFmtId="4" fontId="4106" fillId="0" borderId="0" xfId="0" applyNumberFormat="1" applyFont="1" applyAlignment="1">
      <alignment horizontal="center" vertical="center"/>
    </xf>
    <xf numFmtId="164" fontId="4107" fillId="0" borderId="0" xfId="0" applyNumberFormat="1" applyFont="1" applyAlignment="1">
      <alignment horizontal="center" vertical="center"/>
    </xf>
    <xf numFmtId="4" fontId="4108" fillId="0" borderId="0" xfId="0" applyNumberFormat="1" applyFont="1" applyAlignment="1">
      <alignment horizontal="center" vertical="center"/>
    </xf>
    <xf numFmtId="164" fontId="4109" fillId="0" borderId="0" xfId="0" applyNumberFormat="1" applyFont="1" applyAlignment="1">
      <alignment horizontal="center" vertical="center"/>
    </xf>
    <xf numFmtId="4" fontId="4110" fillId="0" borderId="0" xfId="0" applyNumberFormat="1" applyFont="1" applyAlignment="1">
      <alignment horizontal="center" vertical="center"/>
    </xf>
    <xf numFmtId="164" fontId="4111" fillId="0" borderId="0" xfId="0" applyNumberFormat="1" applyFont="1" applyAlignment="1">
      <alignment horizontal="center" vertical="center"/>
    </xf>
    <xf numFmtId="4" fontId="4112" fillId="0" borderId="0" xfId="0" applyNumberFormat="1" applyFont="1" applyAlignment="1">
      <alignment horizontal="center" vertical="center"/>
    </xf>
    <xf numFmtId="164" fontId="4113" fillId="0" borderId="0" xfId="0" applyNumberFormat="1" applyFont="1" applyAlignment="1">
      <alignment horizontal="center" vertical="center"/>
    </xf>
    <xf numFmtId="4" fontId="4114" fillId="0" borderId="0" xfId="0" applyNumberFormat="1" applyFont="1" applyAlignment="1">
      <alignment horizontal="center" vertical="center"/>
    </xf>
    <xf numFmtId="164" fontId="4115" fillId="0" borderId="0" xfId="0" applyNumberFormat="1" applyFont="1" applyAlignment="1">
      <alignment horizontal="center" vertical="center"/>
    </xf>
    <xf numFmtId="4" fontId="4116" fillId="0" borderId="0" xfId="0" applyNumberFormat="1" applyFont="1" applyAlignment="1">
      <alignment horizontal="center" vertical="center"/>
    </xf>
    <xf numFmtId="164" fontId="4117" fillId="0" borderId="0" xfId="0" applyNumberFormat="1" applyFont="1" applyAlignment="1">
      <alignment horizontal="center" vertical="center"/>
    </xf>
    <xf numFmtId="0" fontId="4118" fillId="0" borderId="0" xfId="0" applyFont="1" applyAlignment="1">
      <alignment horizontal="center" vertical="center" wrapText="1"/>
    </xf>
    <xf numFmtId="4" fontId="4125" fillId="0" borderId="0" xfId="0" applyNumberFormat="1" applyFont="1" applyAlignment="1">
      <alignment horizontal="center" vertical="center"/>
    </xf>
    <xf numFmtId="164" fontId="4126" fillId="0" borderId="0" xfId="0" applyNumberFormat="1" applyFont="1" applyAlignment="1">
      <alignment horizontal="center" vertical="center"/>
    </xf>
    <xf numFmtId="4" fontId="4127" fillId="0" borderId="0" xfId="0" applyNumberFormat="1" applyFont="1" applyAlignment="1">
      <alignment horizontal="center" vertical="center"/>
    </xf>
    <xf numFmtId="164" fontId="4128" fillId="0" borderId="0" xfId="0" applyNumberFormat="1" applyFont="1" applyAlignment="1">
      <alignment horizontal="center" vertical="center"/>
    </xf>
    <xf numFmtId="4" fontId="4129" fillId="0" borderId="0" xfId="0" applyNumberFormat="1" applyFont="1" applyAlignment="1">
      <alignment horizontal="center" vertical="center"/>
    </xf>
    <xf numFmtId="164" fontId="4130" fillId="0" borderId="0" xfId="0" applyNumberFormat="1" applyFont="1" applyAlignment="1">
      <alignment horizontal="center" vertical="center"/>
    </xf>
    <xf numFmtId="4" fontId="4131" fillId="0" borderId="0" xfId="0" applyNumberFormat="1" applyFont="1" applyAlignment="1">
      <alignment horizontal="center" vertical="center"/>
    </xf>
    <xf numFmtId="164" fontId="4132" fillId="0" borderId="0" xfId="0" applyNumberFormat="1" applyFont="1" applyAlignment="1">
      <alignment horizontal="center" vertical="center"/>
    </xf>
    <xf numFmtId="4" fontId="4133" fillId="0" borderId="0" xfId="0" applyNumberFormat="1" applyFont="1" applyAlignment="1">
      <alignment horizontal="center" vertical="center"/>
    </xf>
    <xf numFmtId="164" fontId="4134" fillId="0" borderId="0" xfId="0" applyNumberFormat="1" applyFont="1" applyAlignment="1">
      <alignment horizontal="center" vertical="center"/>
    </xf>
    <xf numFmtId="4" fontId="4135" fillId="0" borderId="0" xfId="0" applyNumberFormat="1" applyFont="1" applyAlignment="1">
      <alignment horizontal="center" vertical="center"/>
    </xf>
    <xf numFmtId="164" fontId="4136" fillId="0" borderId="0" xfId="0" applyNumberFormat="1" applyFont="1" applyAlignment="1">
      <alignment horizontal="center" vertical="center"/>
    </xf>
    <xf numFmtId="4" fontId="4137" fillId="0" borderId="0" xfId="0" applyNumberFormat="1" applyFont="1" applyAlignment="1">
      <alignment horizontal="center" vertical="center"/>
    </xf>
    <xf numFmtId="164" fontId="4138" fillId="0" borderId="0" xfId="0" applyNumberFormat="1" applyFont="1" applyAlignment="1">
      <alignment horizontal="center" vertical="center"/>
    </xf>
    <xf numFmtId="4" fontId="4139" fillId="0" borderId="0" xfId="0" applyNumberFormat="1" applyFont="1" applyAlignment="1">
      <alignment horizontal="center" vertical="center"/>
    </xf>
    <xf numFmtId="164" fontId="4140" fillId="0" borderId="0" xfId="0" applyNumberFormat="1" applyFont="1" applyAlignment="1">
      <alignment horizontal="center" vertical="center"/>
    </xf>
    <xf numFmtId="4" fontId="4141" fillId="0" borderId="0" xfId="0" applyNumberFormat="1" applyFont="1" applyAlignment="1">
      <alignment horizontal="center" vertical="center"/>
    </xf>
    <xf numFmtId="164" fontId="4142" fillId="0" borderId="0" xfId="0" applyNumberFormat="1" applyFont="1" applyAlignment="1">
      <alignment horizontal="center" vertical="center"/>
    </xf>
    <xf numFmtId="4" fontId="4143" fillId="0" borderId="0" xfId="0" applyNumberFormat="1" applyFont="1" applyAlignment="1">
      <alignment horizontal="center" vertical="center"/>
    </xf>
    <xf numFmtId="164" fontId="4144" fillId="0" borderId="0" xfId="0" applyNumberFormat="1" applyFont="1" applyAlignment="1">
      <alignment horizontal="center" vertical="center"/>
    </xf>
    <xf numFmtId="4" fontId="4145" fillId="0" borderId="0" xfId="0" applyNumberFormat="1" applyFont="1" applyAlignment="1">
      <alignment horizontal="center" vertical="center"/>
    </xf>
    <xf numFmtId="164" fontId="4146" fillId="0" borderId="0" xfId="0" applyNumberFormat="1" applyFont="1" applyAlignment="1">
      <alignment horizontal="center" vertical="center"/>
    </xf>
    <xf numFmtId="4" fontId="4147" fillId="0" borderId="0" xfId="0" applyNumberFormat="1" applyFont="1" applyAlignment="1">
      <alignment horizontal="center" vertical="center"/>
    </xf>
    <xf numFmtId="164" fontId="4148" fillId="0" borderId="0" xfId="0" applyNumberFormat="1" applyFont="1" applyAlignment="1">
      <alignment horizontal="center" vertical="center"/>
    </xf>
    <xf numFmtId="0" fontId="4149" fillId="0" borderId="0" xfId="0" applyFont="1" applyAlignment="1">
      <alignment horizontal="center" vertical="center" wrapText="1"/>
    </xf>
    <xf numFmtId="4" fontId="4156" fillId="0" borderId="0" xfId="0" applyNumberFormat="1" applyFont="1" applyAlignment="1">
      <alignment horizontal="center" vertical="center"/>
    </xf>
    <xf numFmtId="164" fontId="4157" fillId="0" borderId="0" xfId="0" applyNumberFormat="1" applyFont="1" applyAlignment="1">
      <alignment horizontal="center" vertical="center"/>
    </xf>
    <xf numFmtId="4" fontId="4158" fillId="0" borderId="0" xfId="0" applyNumberFormat="1" applyFont="1" applyAlignment="1">
      <alignment horizontal="center" vertical="center"/>
    </xf>
    <xf numFmtId="164" fontId="4159" fillId="0" borderId="0" xfId="0" applyNumberFormat="1" applyFont="1" applyAlignment="1">
      <alignment horizontal="center" vertical="center"/>
    </xf>
    <xf numFmtId="4" fontId="4160" fillId="0" borderId="0" xfId="0" applyNumberFormat="1" applyFont="1" applyAlignment="1">
      <alignment horizontal="center" vertical="center"/>
    </xf>
    <xf numFmtId="164" fontId="4161" fillId="0" borderId="0" xfId="0" applyNumberFormat="1" applyFont="1" applyAlignment="1">
      <alignment horizontal="center" vertical="center"/>
    </xf>
    <xf numFmtId="4" fontId="4162" fillId="0" borderId="0" xfId="0" applyNumberFormat="1" applyFont="1" applyAlignment="1">
      <alignment horizontal="center" vertical="center"/>
    </xf>
    <xf numFmtId="164" fontId="4163" fillId="0" borderId="0" xfId="0" applyNumberFormat="1" applyFont="1" applyAlignment="1">
      <alignment horizontal="center" vertical="center"/>
    </xf>
    <xf numFmtId="4" fontId="4164" fillId="0" borderId="0" xfId="0" applyNumberFormat="1" applyFont="1" applyAlignment="1">
      <alignment horizontal="center" vertical="center"/>
    </xf>
    <xf numFmtId="164" fontId="4165" fillId="0" borderId="0" xfId="0" applyNumberFormat="1" applyFont="1" applyAlignment="1">
      <alignment horizontal="center" vertical="center"/>
    </xf>
    <xf numFmtId="4" fontId="4166" fillId="0" borderId="0" xfId="0" applyNumberFormat="1" applyFont="1" applyAlignment="1">
      <alignment horizontal="center" vertical="center"/>
    </xf>
    <xf numFmtId="164" fontId="4167" fillId="0" borderId="0" xfId="0" applyNumberFormat="1" applyFont="1" applyAlignment="1">
      <alignment horizontal="center" vertical="center"/>
    </xf>
    <xf numFmtId="4" fontId="4168" fillId="0" borderId="0" xfId="0" applyNumberFormat="1" applyFont="1" applyAlignment="1">
      <alignment horizontal="center" vertical="center"/>
    </xf>
    <xf numFmtId="164" fontId="4169" fillId="0" borderId="0" xfId="0" applyNumberFormat="1" applyFont="1" applyAlignment="1">
      <alignment horizontal="center" vertical="center"/>
    </xf>
    <xf numFmtId="4" fontId="4170" fillId="0" borderId="0" xfId="0" applyNumberFormat="1" applyFont="1" applyAlignment="1">
      <alignment horizontal="center" vertical="center"/>
    </xf>
    <xf numFmtId="164" fontId="4171" fillId="0" borderId="0" xfId="0" applyNumberFormat="1" applyFont="1" applyAlignment="1">
      <alignment horizontal="center" vertical="center"/>
    </xf>
    <xf numFmtId="4" fontId="4172" fillId="0" borderId="0" xfId="0" applyNumberFormat="1" applyFont="1" applyAlignment="1">
      <alignment horizontal="center" vertical="center"/>
    </xf>
    <xf numFmtId="164" fontId="4173" fillId="0" borderId="0" xfId="0" applyNumberFormat="1" applyFont="1" applyAlignment="1">
      <alignment horizontal="center" vertical="center"/>
    </xf>
    <xf numFmtId="4" fontId="4174" fillId="0" borderId="0" xfId="0" applyNumberFormat="1" applyFont="1" applyAlignment="1">
      <alignment horizontal="center" vertical="center"/>
    </xf>
    <xf numFmtId="164" fontId="4175" fillId="0" borderId="0" xfId="0" applyNumberFormat="1" applyFont="1" applyAlignment="1">
      <alignment horizontal="center" vertical="center"/>
    </xf>
    <xf numFmtId="4" fontId="4176" fillId="0" borderId="0" xfId="0" applyNumberFormat="1" applyFont="1" applyAlignment="1">
      <alignment horizontal="center" vertical="center"/>
    </xf>
    <xf numFmtId="164" fontId="4177" fillId="0" borderId="0" xfId="0" applyNumberFormat="1" applyFont="1" applyAlignment="1">
      <alignment horizontal="center" vertical="center"/>
    </xf>
    <xf numFmtId="4" fontId="4178" fillId="0" borderId="0" xfId="0" applyNumberFormat="1" applyFont="1" applyAlignment="1">
      <alignment horizontal="center" vertical="center"/>
    </xf>
    <xf numFmtId="164" fontId="4179" fillId="0" borderId="0" xfId="0" applyNumberFormat="1" applyFont="1" applyAlignment="1">
      <alignment horizontal="center" vertical="center"/>
    </xf>
    <xf numFmtId="0" fontId="4180" fillId="0" borderId="0" xfId="0" applyFont="1" applyAlignment="1">
      <alignment horizontal="center" vertical="center" wrapText="1"/>
    </xf>
    <xf numFmtId="4" fontId="4187" fillId="0" borderId="0" xfId="0" applyNumberFormat="1" applyFont="1" applyAlignment="1">
      <alignment horizontal="center" vertical="center"/>
    </xf>
    <xf numFmtId="164" fontId="4188" fillId="0" borderId="0" xfId="0" applyNumberFormat="1" applyFont="1" applyAlignment="1">
      <alignment horizontal="center" vertical="center"/>
    </xf>
    <xf numFmtId="4" fontId="4189" fillId="0" borderId="0" xfId="0" applyNumberFormat="1" applyFont="1" applyAlignment="1">
      <alignment horizontal="center" vertical="center"/>
    </xf>
    <xf numFmtId="164" fontId="4190" fillId="0" borderId="0" xfId="0" applyNumberFormat="1" applyFont="1" applyAlignment="1">
      <alignment horizontal="center" vertical="center"/>
    </xf>
    <xf numFmtId="4" fontId="4191" fillId="0" borderId="0" xfId="0" applyNumberFormat="1" applyFont="1" applyAlignment="1">
      <alignment horizontal="center" vertical="center"/>
    </xf>
    <xf numFmtId="164" fontId="4192" fillId="0" borderId="0" xfId="0" applyNumberFormat="1" applyFont="1" applyAlignment="1">
      <alignment horizontal="center" vertical="center"/>
    </xf>
    <xf numFmtId="4" fontId="4193" fillId="0" borderId="0" xfId="0" applyNumberFormat="1" applyFont="1" applyAlignment="1">
      <alignment horizontal="center" vertical="center"/>
    </xf>
    <xf numFmtId="164" fontId="4194" fillId="0" borderId="0" xfId="0" applyNumberFormat="1" applyFont="1" applyAlignment="1">
      <alignment horizontal="center" vertical="center"/>
    </xf>
    <xf numFmtId="4" fontId="4195" fillId="0" borderId="0" xfId="0" applyNumberFormat="1" applyFont="1" applyAlignment="1">
      <alignment horizontal="center" vertical="center"/>
    </xf>
    <xf numFmtId="164" fontId="4196" fillId="0" borderId="0" xfId="0" applyNumberFormat="1" applyFont="1" applyAlignment="1">
      <alignment horizontal="center" vertical="center"/>
    </xf>
    <xf numFmtId="4" fontId="4197" fillId="0" borderId="0" xfId="0" applyNumberFormat="1" applyFont="1" applyAlignment="1">
      <alignment horizontal="center" vertical="center"/>
    </xf>
    <xf numFmtId="164" fontId="4198" fillId="0" borderId="0" xfId="0" applyNumberFormat="1" applyFont="1" applyAlignment="1">
      <alignment horizontal="center" vertical="center"/>
    </xf>
    <xf numFmtId="4" fontId="4199" fillId="0" borderId="0" xfId="0" applyNumberFormat="1" applyFont="1" applyAlignment="1">
      <alignment horizontal="center" vertical="center"/>
    </xf>
    <xf numFmtId="164" fontId="4200" fillId="0" borderId="0" xfId="0" applyNumberFormat="1" applyFont="1" applyAlignment="1">
      <alignment horizontal="center" vertical="center"/>
    </xf>
    <xf numFmtId="4" fontId="4201" fillId="0" borderId="0" xfId="0" applyNumberFormat="1" applyFont="1" applyAlignment="1">
      <alignment horizontal="center" vertical="center"/>
    </xf>
    <xf numFmtId="164" fontId="4202" fillId="0" borderId="0" xfId="0" applyNumberFormat="1" applyFont="1" applyAlignment="1">
      <alignment horizontal="center" vertical="center"/>
    </xf>
    <xf numFmtId="4" fontId="4203" fillId="0" borderId="0" xfId="0" applyNumberFormat="1" applyFont="1" applyAlignment="1">
      <alignment horizontal="center" vertical="center"/>
    </xf>
    <xf numFmtId="164" fontId="4204" fillId="0" borderId="0" xfId="0" applyNumberFormat="1" applyFont="1" applyAlignment="1">
      <alignment horizontal="center" vertical="center"/>
    </xf>
    <xf numFmtId="4" fontId="4205" fillId="0" borderId="0" xfId="0" applyNumberFormat="1" applyFont="1" applyAlignment="1">
      <alignment horizontal="center" vertical="center"/>
    </xf>
    <xf numFmtId="164" fontId="4206" fillId="0" borderId="0" xfId="0" applyNumberFormat="1" applyFont="1" applyAlignment="1">
      <alignment horizontal="center" vertical="center"/>
    </xf>
    <xf numFmtId="4" fontId="4207" fillId="0" borderId="0" xfId="0" applyNumberFormat="1" applyFont="1" applyAlignment="1">
      <alignment horizontal="center" vertical="center"/>
    </xf>
    <xf numFmtId="164" fontId="4208" fillId="0" borderId="0" xfId="0" applyNumberFormat="1" applyFont="1" applyAlignment="1">
      <alignment horizontal="center" vertical="center"/>
    </xf>
    <xf numFmtId="4" fontId="4209" fillId="0" borderId="0" xfId="0" applyNumberFormat="1" applyFont="1" applyAlignment="1">
      <alignment horizontal="center" vertical="center"/>
    </xf>
    <xf numFmtId="164" fontId="4210" fillId="0" borderId="0" xfId="0" applyNumberFormat="1" applyFont="1" applyAlignment="1">
      <alignment horizontal="center" vertical="center"/>
    </xf>
    <xf numFmtId="0" fontId="4211" fillId="0" borderId="0" xfId="0" applyFont="1" applyAlignment="1">
      <alignment horizontal="center" vertical="center" wrapText="1"/>
    </xf>
    <xf numFmtId="4" fontId="4218" fillId="0" borderId="0" xfId="0" applyNumberFormat="1" applyFont="1" applyAlignment="1">
      <alignment horizontal="center" vertical="center"/>
    </xf>
    <xf numFmtId="164" fontId="4219" fillId="0" borderId="0" xfId="0" applyNumberFormat="1" applyFont="1" applyAlignment="1">
      <alignment horizontal="center" vertical="center"/>
    </xf>
    <xf numFmtId="4" fontId="4220" fillId="0" borderId="0" xfId="0" applyNumberFormat="1" applyFont="1" applyAlignment="1">
      <alignment horizontal="center" vertical="center"/>
    </xf>
    <xf numFmtId="164" fontId="4221" fillId="0" borderId="0" xfId="0" applyNumberFormat="1" applyFont="1" applyAlignment="1">
      <alignment horizontal="center" vertical="center"/>
    </xf>
    <xf numFmtId="4" fontId="4222" fillId="0" borderId="0" xfId="0" applyNumberFormat="1" applyFont="1" applyAlignment="1">
      <alignment horizontal="center" vertical="center"/>
    </xf>
    <xf numFmtId="164" fontId="4223" fillId="0" borderId="0" xfId="0" applyNumberFormat="1" applyFont="1" applyAlignment="1">
      <alignment horizontal="center" vertical="center"/>
    </xf>
    <xf numFmtId="4" fontId="4224" fillId="0" borderId="0" xfId="0" applyNumberFormat="1" applyFont="1" applyAlignment="1">
      <alignment horizontal="center" vertical="center"/>
    </xf>
    <xf numFmtId="164" fontId="4225" fillId="0" borderId="0" xfId="0" applyNumberFormat="1" applyFont="1" applyAlignment="1">
      <alignment horizontal="center" vertical="center"/>
    </xf>
    <xf numFmtId="4" fontId="4226" fillId="0" borderId="0" xfId="0" applyNumberFormat="1" applyFont="1" applyAlignment="1">
      <alignment horizontal="center" vertical="center"/>
    </xf>
    <xf numFmtId="164" fontId="4227" fillId="0" borderId="0" xfId="0" applyNumberFormat="1" applyFont="1" applyAlignment="1">
      <alignment horizontal="center" vertical="center"/>
    </xf>
    <xf numFmtId="4" fontId="4228" fillId="0" borderId="0" xfId="0" applyNumberFormat="1" applyFont="1" applyAlignment="1">
      <alignment horizontal="center" vertical="center"/>
    </xf>
    <xf numFmtId="164" fontId="4229" fillId="0" borderId="0" xfId="0" applyNumberFormat="1" applyFont="1" applyAlignment="1">
      <alignment horizontal="center" vertical="center"/>
    </xf>
    <xf numFmtId="4" fontId="4230" fillId="0" borderId="0" xfId="0" applyNumberFormat="1" applyFont="1" applyAlignment="1">
      <alignment horizontal="center" vertical="center"/>
    </xf>
    <xf numFmtId="164" fontId="4231" fillId="0" borderId="0" xfId="0" applyNumberFormat="1" applyFont="1" applyAlignment="1">
      <alignment horizontal="center" vertical="center"/>
    </xf>
    <xf numFmtId="4" fontId="4232" fillId="0" borderId="0" xfId="0" applyNumberFormat="1" applyFont="1" applyAlignment="1">
      <alignment horizontal="center" vertical="center"/>
    </xf>
    <xf numFmtId="164" fontId="4233" fillId="0" borderId="0" xfId="0" applyNumberFormat="1" applyFont="1" applyAlignment="1">
      <alignment horizontal="center" vertical="center"/>
    </xf>
    <xf numFmtId="4" fontId="4234" fillId="0" borderId="0" xfId="0" applyNumberFormat="1" applyFont="1" applyAlignment="1">
      <alignment horizontal="center" vertical="center"/>
    </xf>
    <xf numFmtId="164" fontId="4235" fillId="0" borderId="0" xfId="0" applyNumberFormat="1" applyFont="1" applyAlignment="1">
      <alignment horizontal="center" vertical="center"/>
    </xf>
    <xf numFmtId="4" fontId="4236" fillId="0" borderId="0" xfId="0" applyNumberFormat="1" applyFont="1" applyAlignment="1">
      <alignment horizontal="center" vertical="center"/>
    </xf>
    <xf numFmtId="164" fontId="4237" fillId="0" borderId="0" xfId="0" applyNumberFormat="1" applyFont="1" applyAlignment="1">
      <alignment horizontal="center" vertical="center"/>
    </xf>
    <xf numFmtId="4" fontId="4238" fillId="0" borderId="0" xfId="0" applyNumberFormat="1" applyFont="1" applyAlignment="1">
      <alignment horizontal="center" vertical="center"/>
    </xf>
    <xf numFmtId="164" fontId="4239" fillId="0" borderId="0" xfId="0" applyNumberFormat="1" applyFont="1" applyAlignment="1">
      <alignment horizontal="center" vertical="center"/>
    </xf>
    <xf numFmtId="4" fontId="4240" fillId="0" borderId="0" xfId="0" applyNumberFormat="1" applyFont="1" applyAlignment="1">
      <alignment horizontal="center" vertical="center"/>
    </xf>
    <xf numFmtId="164" fontId="4241" fillId="0" borderId="0" xfId="0" applyNumberFormat="1" applyFont="1" applyAlignment="1">
      <alignment horizontal="center" vertical="center"/>
    </xf>
    <xf numFmtId="0" fontId="4242" fillId="0" borderId="0" xfId="0" applyFont="1" applyAlignment="1">
      <alignment horizontal="center" vertical="center" wrapText="1"/>
    </xf>
    <xf numFmtId="4" fontId="4249" fillId="0" borderId="0" xfId="0" applyNumberFormat="1" applyFont="1" applyAlignment="1">
      <alignment horizontal="center" vertical="center"/>
    </xf>
    <xf numFmtId="164" fontId="4250" fillId="0" borderId="0" xfId="0" applyNumberFormat="1" applyFont="1" applyAlignment="1">
      <alignment horizontal="center" vertical="center"/>
    </xf>
    <xf numFmtId="4" fontId="4251" fillId="0" borderId="0" xfId="0" applyNumberFormat="1" applyFont="1" applyAlignment="1">
      <alignment horizontal="center" vertical="center"/>
    </xf>
    <xf numFmtId="164" fontId="4252" fillId="0" borderId="0" xfId="0" applyNumberFormat="1" applyFont="1" applyAlignment="1">
      <alignment horizontal="center" vertical="center"/>
    </xf>
    <xf numFmtId="4" fontId="4253" fillId="0" borderId="0" xfId="0" applyNumberFormat="1" applyFont="1" applyAlignment="1">
      <alignment horizontal="center" vertical="center"/>
    </xf>
    <xf numFmtId="164" fontId="4254" fillId="0" borderId="0" xfId="0" applyNumberFormat="1" applyFont="1" applyAlignment="1">
      <alignment horizontal="center" vertical="center"/>
    </xf>
    <xf numFmtId="4" fontId="4255" fillId="0" borderId="0" xfId="0" applyNumberFormat="1" applyFont="1" applyAlignment="1">
      <alignment horizontal="center" vertical="center"/>
    </xf>
    <xf numFmtId="164" fontId="4256" fillId="0" borderId="0" xfId="0" applyNumberFormat="1" applyFont="1" applyAlignment="1">
      <alignment horizontal="center" vertical="center"/>
    </xf>
    <xf numFmtId="4" fontId="4257" fillId="0" borderId="0" xfId="0" applyNumberFormat="1" applyFont="1" applyAlignment="1">
      <alignment horizontal="center" vertical="center"/>
    </xf>
    <xf numFmtId="164" fontId="4258" fillId="0" borderId="0" xfId="0" applyNumberFormat="1" applyFont="1" applyAlignment="1">
      <alignment horizontal="center" vertical="center"/>
    </xf>
    <xf numFmtId="4" fontId="4259" fillId="0" borderId="0" xfId="0" applyNumberFormat="1" applyFont="1" applyAlignment="1">
      <alignment horizontal="center" vertical="center"/>
    </xf>
    <xf numFmtId="164" fontId="4260" fillId="0" borderId="0" xfId="0" applyNumberFormat="1" applyFont="1" applyAlignment="1">
      <alignment horizontal="center" vertical="center"/>
    </xf>
    <xf numFmtId="4" fontId="4261" fillId="0" borderId="0" xfId="0" applyNumberFormat="1" applyFont="1" applyAlignment="1">
      <alignment horizontal="center" vertical="center"/>
    </xf>
    <xf numFmtId="164" fontId="4262" fillId="0" borderId="0" xfId="0" applyNumberFormat="1" applyFont="1" applyAlignment="1">
      <alignment horizontal="center" vertical="center"/>
    </xf>
    <xf numFmtId="4" fontId="4263" fillId="0" borderId="0" xfId="0" applyNumberFormat="1" applyFont="1" applyAlignment="1">
      <alignment horizontal="center" vertical="center"/>
    </xf>
    <xf numFmtId="164" fontId="4264" fillId="0" borderId="0" xfId="0" applyNumberFormat="1" applyFont="1" applyAlignment="1">
      <alignment horizontal="center" vertical="center"/>
    </xf>
    <xf numFmtId="4" fontId="4265" fillId="0" borderId="0" xfId="0" applyNumberFormat="1" applyFont="1" applyAlignment="1">
      <alignment horizontal="center" vertical="center"/>
    </xf>
    <xf numFmtId="164" fontId="4266" fillId="0" borderId="0" xfId="0" applyNumberFormat="1" applyFont="1" applyAlignment="1">
      <alignment horizontal="center" vertical="center"/>
    </xf>
    <xf numFmtId="4" fontId="4267" fillId="0" borderId="0" xfId="0" applyNumberFormat="1" applyFont="1" applyAlignment="1">
      <alignment horizontal="center" vertical="center"/>
    </xf>
    <xf numFmtId="164" fontId="4268" fillId="0" borderId="0" xfId="0" applyNumberFormat="1" applyFont="1" applyAlignment="1">
      <alignment horizontal="center" vertical="center"/>
    </xf>
    <xf numFmtId="4" fontId="4269" fillId="0" borderId="0" xfId="0" applyNumberFormat="1" applyFont="1" applyAlignment="1">
      <alignment horizontal="center" vertical="center"/>
    </xf>
    <xf numFmtId="164" fontId="4270" fillId="0" borderId="0" xfId="0" applyNumberFormat="1" applyFont="1" applyAlignment="1">
      <alignment horizontal="center" vertical="center"/>
    </xf>
    <xf numFmtId="4" fontId="4271" fillId="0" borderId="0" xfId="0" applyNumberFormat="1" applyFont="1" applyAlignment="1">
      <alignment horizontal="center" vertical="center"/>
    </xf>
    <xf numFmtId="164" fontId="4272" fillId="0" borderId="0" xfId="0" applyNumberFormat="1" applyFont="1" applyAlignment="1">
      <alignment horizontal="center" vertical="center"/>
    </xf>
    <xf numFmtId="0" fontId="4273" fillId="0" borderId="0" xfId="0" applyFont="1" applyAlignment="1">
      <alignment horizontal="center" vertical="center" wrapText="1"/>
    </xf>
    <xf numFmtId="4" fontId="4280" fillId="0" borderId="0" xfId="0" applyNumberFormat="1" applyFont="1" applyAlignment="1">
      <alignment horizontal="center" vertical="center"/>
    </xf>
    <xf numFmtId="164" fontId="4281" fillId="0" borderId="0" xfId="0" applyNumberFormat="1" applyFont="1" applyAlignment="1">
      <alignment horizontal="center" vertical="center"/>
    </xf>
    <xf numFmtId="4" fontId="4282" fillId="0" borderId="0" xfId="0" applyNumberFormat="1" applyFont="1" applyAlignment="1">
      <alignment horizontal="center" vertical="center"/>
    </xf>
    <xf numFmtId="164" fontId="4283" fillId="0" borderId="0" xfId="0" applyNumberFormat="1" applyFont="1" applyAlignment="1">
      <alignment horizontal="center" vertical="center"/>
    </xf>
    <xf numFmtId="4" fontId="4284" fillId="0" borderId="0" xfId="0" applyNumberFormat="1" applyFont="1" applyAlignment="1">
      <alignment horizontal="center" vertical="center"/>
    </xf>
    <xf numFmtId="164" fontId="4285" fillId="0" borderId="0" xfId="0" applyNumberFormat="1" applyFont="1" applyAlignment="1">
      <alignment horizontal="center" vertical="center"/>
    </xf>
    <xf numFmtId="4" fontId="4286" fillId="0" borderId="0" xfId="0" applyNumberFormat="1" applyFont="1" applyAlignment="1">
      <alignment horizontal="center" vertical="center"/>
    </xf>
    <xf numFmtId="164" fontId="4287" fillId="0" borderId="0" xfId="0" applyNumberFormat="1" applyFont="1" applyAlignment="1">
      <alignment horizontal="center" vertical="center"/>
    </xf>
    <xf numFmtId="4" fontId="4288" fillId="0" borderId="0" xfId="0" applyNumberFormat="1" applyFont="1" applyAlignment="1">
      <alignment horizontal="center" vertical="center"/>
    </xf>
    <xf numFmtId="164" fontId="4289" fillId="0" borderId="0" xfId="0" applyNumberFormat="1" applyFont="1" applyAlignment="1">
      <alignment horizontal="center" vertical="center"/>
    </xf>
    <xf numFmtId="4" fontId="4290" fillId="0" borderId="0" xfId="0" applyNumberFormat="1" applyFont="1" applyAlignment="1">
      <alignment horizontal="center" vertical="center"/>
    </xf>
    <xf numFmtId="164" fontId="4291" fillId="0" borderId="0" xfId="0" applyNumberFormat="1" applyFont="1" applyAlignment="1">
      <alignment horizontal="center" vertical="center"/>
    </xf>
    <xf numFmtId="4" fontId="4292" fillId="0" borderId="0" xfId="0" applyNumberFormat="1" applyFont="1" applyAlignment="1">
      <alignment horizontal="center" vertical="center"/>
    </xf>
    <xf numFmtId="164" fontId="4293" fillId="0" borderId="0" xfId="0" applyNumberFormat="1" applyFont="1" applyAlignment="1">
      <alignment horizontal="center" vertical="center"/>
    </xf>
    <xf numFmtId="4" fontId="4294" fillId="0" borderId="0" xfId="0" applyNumberFormat="1" applyFont="1" applyAlignment="1">
      <alignment horizontal="center" vertical="center"/>
    </xf>
    <xf numFmtId="164" fontId="4295" fillId="0" borderId="0" xfId="0" applyNumberFormat="1" applyFont="1" applyAlignment="1">
      <alignment horizontal="center" vertical="center"/>
    </xf>
    <xf numFmtId="4" fontId="4296" fillId="0" borderId="0" xfId="0" applyNumberFormat="1" applyFont="1" applyAlignment="1">
      <alignment horizontal="center" vertical="center"/>
    </xf>
    <xf numFmtId="164" fontId="4297" fillId="0" borderId="0" xfId="0" applyNumberFormat="1" applyFont="1" applyAlignment="1">
      <alignment horizontal="center" vertical="center"/>
    </xf>
    <xf numFmtId="4" fontId="4298" fillId="0" borderId="0" xfId="0" applyNumberFormat="1" applyFont="1" applyAlignment="1">
      <alignment horizontal="center" vertical="center"/>
    </xf>
    <xf numFmtId="164" fontId="4299" fillId="0" borderId="0" xfId="0" applyNumberFormat="1" applyFont="1" applyAlignment="1">
      <alignment horizontal="center" vertical="center"/>
    </xf>
    <xf numFmtId="4" fontId="4300" fillId="0" borderId="0" xfId="0" applyNumberFormat="1" applyFont="1" applyAlignment="1">
      <alignment horizontal="center" vertical="center"/>
    </xf>
    <xf numFmtId="164" fontId="4301" fillId="0" borderId="0" xfId="0" applyNumberFormat="1" applyFont="1" applyAlignment="1">
      <alignment horizontal="center" vertical="center"/>
    </xf>
    <xf numFmtId="4" fontId="4302" fillId="0" borderId="0" xfId="0" applyNumberFormat="1" applyFont="1" applyAlignment="1">
      <alignment horizontal="center" vertical="center"/>
    </xf>
    <xf numFmtId="164" fontId="4303" fillId="0" borderId="0" xfId="0" applyNumberFormat="1" applyFont="1" applyAlignment="1">
      <alignment horizontal="center" vertical="center"/>
    </xf>
    <xf numFmtId="0" fontId="4304" fillId="0" borderId="0" xfId="0" applyFont="1" applyAlignment="1">
      <alignment horizontal="center" vertical="center" wrapText="1"/>
    </xf>
    <xf numFmtId="4" fontId="4311" fillId="0" borderId="0" xfId="0" applyNumberFormat="1" applyFont="1" applyAlignment="1">
      <alignment horizontal="center" vertical="center"/>
    </xf>
    <xf numFmtId="164" fontId="4312" fillId="0" borderId="0" xfId="0" applyNumberFormat="1" applyFont="1" applyAlignment="1">
      <alignment horizontal="center" vertical="center"/>
    </xf>
    <xf numFmtId="4" fontId="4313" fillId="0" borderId="0" xfId="0" applyNumberFormat="1" applyFont="1" applyAlignment="1">
      <alignment horizontal="center" vertical="center"/>
    </xf>
    <xf numFmtId="164" fontId="4314" fillId="0" borderId="0" xfId="0" applyNumberFormat="1" applyFont="1" applyAlignment="1">
      <alignment horizontal="center" vertical="center"/>
    </xf>
    <xf numFmtId="4" fontId="4315" fillId="0" borderId="0" xfId="0" applyNumberFormat="1" applyFont="1" applyAlignment="1">
      <alignment horizontal="center" vertical="center"/>
    </xf>
    <xf numFmtId="164" fontId="4316" fillId="0" borderId="0" xfId="0" applyNumberFormat="1" applyFont="1" applyAlignment="1">
      <alignment horizontal="center" vertical="center"/>
    </xf>
    <xf numFmtId="4" fontId="4317" fillId="0" borderId="0" xfId="0" applyNumberFormat="1" applyFont="1" applyAlignment="1">
      <alignment horizontal="center" vertical="center"/>
    </xf>
    <xf numFmtId="164" fontId="4318" fillId="0" borderId="0" xfId="0" applyNumberFormat="1" applyFont="1" applyAlignment="1">
      <alignment horizontal="center" vertical="center"/>
    </xf>
    <xf numFmtId="4" fontId="4319" fillId="0" borderId="0" xfId="0" applyNumberFormat="1" applyFont="1" applyAlignment="1">
      <alignment horizontal="center" vertical="center"/>
    </xf>
    <xf numFmtId="164" fontId="4320" fillId="0" borderId="0" xfId="0" applyNumberFormat="1" applyFont="1" applyAlignment="1">
      <alignment horizontal="center" vertical="center"/>
    </xf>
    <xf numFmtId="4" fontId="4321" fillId="0" borderId="0" xfId="0" applyNumberFormat="1" applyFont="1" applyAlignment="1">
      <alignment horizontal="center" vertical="center"/>
    </xf>
    <xf numFmtId="164" fontId="4322" fillId="0" borderId="0" xfId="0" applyNumberFormat="1" applyFont="1" applyAlignment="1">
      <alignment horizontal="center" vertical="center"/>
    </xf>
    <xf numFmtId="4" fontId="4323" fillId="0" borderId="0" xfId="0" applyNumberFormat="1" applyFont="1" applyAlignment="1">
      <alignment horizontal="center" vertical="center"/>
    </xf>
    <xf numFmtId="164" fontId="4324" fillId="0" borderId="0" xfId="0" applyNumberFormat="1" applyFont="1" applyAlignment="1">
      <alignment horizontal="center" vertical="center"/>
    </xf>
    <xf numFmtId="4" fontId="4325" fillId="0" borderId="0" xfId="0" applyNumberFormat="1" applyFont="1" applyAlignment="1">
      <alignment horizontal="center" vertical="center"/>
    </xf>
    <xf numFmtId="164" fontId="4326" fillId="0" borderId="0" xfId="0" applyNumberFormat="1" applyFont="1" applyAlignment="1">
      <alignment horizontal="center" vertical="center"/>
    </xf>
    <xf numFmtId="4" fontId="4327" fillId="0" borderId="0" xfId="0" applyNumberFormat="1" applyFont="1" applyAlignment="1">
      <alignment horizontal="center" vertical="center"/>
    </xf>
    <xf numFmtId="164" fontId="4328" fillId="0" borderId="0" xfId="0" applyNumberFormat="1" applyFont="1" applyAlignment="1">
      <alignment horizontal="center" vertical="center"/>
    </xf>
    <xf numFmtId="4" fontId="4329" fillId="0" borderId="0" xfId="0" applyNumberFormat="1" applyFont="1" applyAlignment="1">
      <alignment horizontal="center" vertical="center"/>
    </xf>
    <xf numFmtId="164" fontId="4330" fillId="0" borderId="0" xfId="0" applyNumberFormat="1" applyFont="1" applyAlignment="1">
      <alignment horizontal="center" vertical="center"/>
    </xf>
    <xf numFmtId="4" fontId="4331" fillId="0" borderId="0" xfId="0" applyNumberFormat="1" applyFont="1" applyAlignment="1">
      <alignment horizontal="center" vertical="center"/>
    </xf>
    <xf numFmtId="164" fontId="4332" fillId="0" borderId="0" xfId="0" applyNumberFormat="1" applyFont="1" applyAlignment="1">
      <alignment horizontal="center" vertical="center"/>
    </xf>
    <xf numFmtId="4" fontId="4333" fillId="0" borderId="0" xfId="0" applyNumberFormat="1" applyFont="1" applyAlignment="1">
      <alignment horizontal="center" vertical="center"/>
    </xf>
    <xf numFmtId="164" fontId="4334" fillId="0" borderId="0" xfId="0" applyNumberFormat="1" applyFont="1" applyAlignment="1">
      <alignment horizontal="center" vertical="center"/>
    </xf>
    <xf numFmtId="0" fontId="4335" fillId="0" borderId="0" xfId="0" applyFont="1" applyAlignment="1">
      <alignment horizontal="center" vertical="center" wrapText="1"/>
    </xf>
    <xf numFmtId="4" fontId="4342" fillId="0" borderId="0" xfId="0" applyNumberFormat="1" applyFont="1" applyAlignment="1">
      <alignment horizontal="center" vertical="center"/>
    </xf>
    <xf numFmtId="164" fontId="4343" fillId="0" borderId="0" xfId="0" applyNumberFormat="1" applyFont="1" applyAlignment="1">
      <alignment horizontal="center" vertical="center"/>
    </xf>
    <xf numFmtId="4" fontId="4344" fillId="0" borderId="0" xfId="0" applyNumberFormat="1" applyFont="1" applyAlignment="1">
      <alignment horizontal="center" vertical="center"/>
    </xf>
    <xf numFmtId="164" fontId="4345" fillId="0" borderId="0" xfId="0" applyNumberFormat="1" applyFont="1" applyAlignment="1">
      <alignment horizontal="center" vertical="center"/>
    </xf>
    <xf numFmtId="4" fontId="4346" fillId="0" borderId="0" xfId="0" applyNumberFormat="1" applyFont="1" applyAlignment="1">
      <alignment horizontal="center" vertical="center"/>
    </xf>
    <xf numFmtId="164" fontId="4347" fillId="0" borderId="0" xfId="0" applyNumberFormat="1" applyFont="1" applyAlignment="1">
      <alignment horizontal="center" vertical="center"/>
    </xf>
    <xf numFmtId="4" fontId="4348" fillId="0" borderId="0" xfId="0" applyNumberFormat="1" applyFont="1" applyAlignment="1">
      <alignment horizontal="center" vertical="center"/>
    </xf>
    <xf numFmtId="164" fontId="4349" fillId="0" borderId="0" xfId="0" applyNumberFormat="1" applyFont="1" applyAlignment="1">
      <alignment horizontal="center" vertical="center"/>
    </xf>
    <xf numFmtId="4" fontId="4350" fillId="0" borderId="0" xfId="0" applyNumberFormat="1" applyFont="1" applyAlignment="1">
      <alignment horizontal="center" vertical="center"/>
    </xf>
    <xf numFmtId="164" fontId="4351" fillId="0" borderId="0" xfId="0" applyNumberFormat="1" applyFont="1" applyAlignment="1">
      <alignment horizontal="center" vertical="center"/>
    </xf>
    <xf numFmtId="4" fontId="4352" fillId="0" borderId="0" xfId="0" applyNumberFormat="1" applyFont="1" applyAlignment="1">
      <alignment horizontal="center" vertical="center"/>
    </xf>
    <xf numFmtId="164" fontId="4353" fillId="0" borderId="0" xfId="0" applyNumberFormat="1" applyFont="1" applyAlignment="1">
      <alignment horizontal="center" vertical="center"/>
    </xf>
    <xf numFmtId="4" fontId="4354" fillId="0" borderId="0" xfId="0" applyNumberFormat="1" applyFont="1" applyAlignment="1">
      <alignment horizontal="center" vertical="center"/>
    </xf>
    <xf numFmtId="164" fontId="4355" fillId="0" borderId="0" xfId="0" applyNumberFormat="1" applyFont="1" applyAlignment="1">
      <alignment horizontal="center" vertical="center"/>
    </xf>
    <xf numFmtId="4" fontId="4356" fillId="0" borderId="0" xfId="0" applyNumberFormat="1" applyFont="1" applyAlignment="1">
      <alignment horizontal="center" vertical="center"/>
    </xf>
    <xf numFmtId="164" fontId="4357" fillId="0" borderId="0" xfId="0" applyNumberFormat="1" applyFont="1" applyAlignment="1">
      <alignment horizontal="center" vertical="center"/>
    </xf>
    <xf numFmtId="4" fontId="4358" fillId="0" borderId="0" xfId="0" applyNumberFormat="1" applyFont="1" applyAlignment="1">
      <alignment horizontal="center" vertical="center"/>
    </xf>
    <xf numFmtId="164" fontId="4359" fillId="0" borderId="0" xfId="0" applyNumberFormat="1" applyFont="1" applyAlignment="1">
      <alignment horizontal="center" vertical="center"/>
    </xf>
    <xf numFmtId="4" fontId="4360" fillId="0" borderId="0" xfId="0" applyNumberFormat="1" applyFont="1" applyAlignment="1">
      <alignment horizontal="center" vertical="center"/>
    </xf>
    <xf numFmtId="164" fontId="4361" fillId="0" borderId="0" xfId="0" applyNumberFormat="1" applyFont="1" applyAlignment="1">
      <alignment horizontal="center" vertical="center"/>
    </xf>
    <xf numFmtId="4" fontId="4362" fillId="0" borderId="0" xfId="0" applyNumberFormat="1" applyFont="1" applyAlignment="1">
      <alignment horizontal="center" vertical="center"/>
    </xf>
    <xf numFmtId="164" fontId="4363" fillId="0" borderId="0" xfId="0" applyNumberFormat="1" applyFont="1" applyAlignment="1">
      <alignment horizontal="center" vertical="center"/>
    </xf>
    <xf numFmtId="4" fontId="4364" fillId="0" borderId="0" xfId="0" applyNumberFormat="1" applyFont="1" applyAlignment="1">
      <alignment horizontal="center" vertical="center"/>
    </xf>
    <xf numFmtId="164" fontId="4365" fillId="0" borderId="0" xfId="0" applyNumberFormat="1" applyFont="1" applyAlignment="1">
      <alignment horizontal="center" vertical="center"/>
    </xf>
    <xf numFmtId="0" fontId="4366" fillId="0" borderId="0" xfId="0" applyFont="1" applyAlignment="1">
      <alignment horizontal="center" vertical="center" wrapText="1"/>
    </xf>
    <xf numFmtId="4" fontId="4373" fillId="0" borderId="0" xfId="0" applyNumberFormat="1" applyFont="1" applyAlignment="1">
      <alignment horizontal="center" vertical="center"/>
    </xf>
    <xf numFmtId="164" fontId="4374" fillId="0" borderId="0" xfId="0" applyNumberFormat="1" applyFont="1" applyAlignment="1">
      <alignment horizontal="center" vertical="center"/>
    </xf>
    <xf numFmtId="4" fontId="4375" fillId="0" borderId="0" xfId="0" applyNumberFormat="1" applyFont="1" applyAlignment="1">
      <alignment horizontal="center" vertical="center"/>
    </xf>
    <xf numFmtId="164" fontId="4376" fillId="0" borderId="0" xfId="0" applyNumberFormat="1" applyFont="1" applyAlignment="1">
      <alignment horizontal="center" vertical="center"/>
    </xf>
    <xf numFmtId="4" fontId="4377" fillId="0" borderId="0" xfId="0" applyNumberFormat="1" applyFont="1" applyAlignment="1">
      <alignment horizontal="center" vertical="center"/>
    </xf>
    <xf numFmtId="164" fontId="4378" fillId="0" borderId="0" xfId="0" applyNumberFormat="1" applyFont="1" applyAlignment="1">
      <alignment horizontal="center" vertical="center"/>
    </xf>
    <xf numFmtId="4" fontId="4379" fillId="0" borderId="0" xfId="0" applyNumberFormat="1" applyFont="1" applyAlignment="1">
      <alignment horizontal="center" vertical="center"/>
    </xf>
    <xf numFmtId="164" fontId="4380" fillId="0" borderId="0" xfId="0" applyNumberFormat="1" applyFont="1" applyAlignment="1">
      <alignment horizontal="center" vertical="center"/>
    </xf>
    <xf numFmtId="4" fontId="4381" fillId="0" borderId="0" xfId="0" applyNumberFormat="1" applyFont="1" applyAlignment="1">
      <alignment horizontal="center" vertical="center"/>
    </xf>
    <xf numFmtId="164" fontId="4382" fillId="0" borderId="0" xfId="0" applyNumberFormat="1" applyFont="1" applyAlignment="1">
      <alignment horizontal="center" vertical="center"/>
    </xf>
    <xf numFmtId="4" fontId="4383" fillId="0" borderId="0" xfId="0" applyNumberFormat="1" applyFont="1" applyAlignment="1">
      <alignment horizontal="center" vertical="center"/>
    </xf>
    <xf numFmtId="164" fontId="4384" fillId="0" borderId="0" xfId="0" applyNumberFormat="1" applyFont="1" applyAlignment="1">
      <alignment horizontal="center" vertical="center"/>
    </xf>
    <xf numFmtId="4" fontId="4385" fillId="0" borderId="0" xfId="0" applyNumberFormat="1" applyFont="1" applyAlignment="1">
      <alignment horizontal="center" vertical="center"/>
    </xf>
    <xf numFmtId="164" fontId="4386" fillId="0" borderId="0" xfId="0" applyNumberFormat="1" applyFont="1" applyAlignment="1">
      <alignment horizontal="center" vertical="center"/>
    </xf>
    <xf numFmtId="4" fontId="4387" fillId="0" borderId="0" xfId="0" applyNumberFormat="1" applyFont="1" applyAlignment="1">
      <alignment horizontal="center" vertical="center"/>
    </xf>
    <xf numFmtId="164" fontId="4388" fillId="0" borderId="0" xfId="0" applyNumberFormat="1" applyFont="1" applyAlignment="1">
      <alignment horizontal="center" vertical="center"/>
    </xf>
    <xf numFmtId="4" fontId="4389" fillId="0" borderId="0" xfId="0" applyNumberFormat="1" applyFont="1" applyAlignment="1">
      <alignment horizontal="center" vertical="center"/>
    </xf>
    <xf numFmtId="164" fontId="4390" fillId="0" borderId="0" xfId="0" applyNumberFormat="1" applyFont="1" applyAlignment="1">
      <alignment horizontal="center" vertical="center"/>
    </xf>
    <xf numFmtId="4" fontId="4391" fillId="0" borderId="0" xfId="0" applyNumberFormat="1" applyFont="1" applyAlignment="1">
      <alignment horizontal="center" vertical="center"/>
    </xf>
    <xf numFmtId="164" fontId="4392" fillId="0" borderId="0" xfId="0" applyNumberFormat="1" applyFont="1" applyAlignment="1">
      <alignment horizontal="center" vertical="center"/>
    </xf>
    <xf numFmtId="4" fontId="4393" fillId="0" borderId="0" xfId="0" applyNumberFormat="1" applyFont="1" applyAlignment="1">
      <alignment horizontal="center" vertical="center"/>
    </xf>
    <xf numFmtId="164" fontId="4394" fillId="0" borderId="0" xfId="0" applyNumberFormat="1" applyFont="1" applyAlignment="1">
      <alignment horizontal="center" vertical="center"/>
    </xf>
    <xf numFmtId="4" fontId="4395" fillId="0" borderId="0" xfId="0" applyNumberFormat="1" applyFont="1" applyAlignment="1">
      <alignment horizontal="center" vertical="center"/>
    </xf>
    <xf numFmtId="164" fontId="4396" fillId="0" borderId="0" xfId="0" applyNumberFormat="1" applyFont="1" applyAlignment="1">
      <alignment horizontal="center" vertical="center"/>
    </xf>
    <xf numFmtId="0" fontId="4397" fillId="0" borderId="0" xfId="0" applyFont="1" applyAlignment="1">
      <alignment horizontal="center" vertical="center" wrapText="1"/>
    </xf>
    <xf numFmtId="4" fontId="4404" fillId="0" borderId="0" xfId="0" applyNumberFormat="1" applyFont="1" applyAlignment="1">
      <alignment horizontal="center" vertical="center"/>
    </xf>
    <xf numFmtId="164" fontId="4405" fillId="0" borderId="0" xfId="0" applyNumberFormat="1" applyFont="1" applyAlignment="1">
      <alignment horizontal="center" vertical="center"/>
    </xf>
    <xf numFmtId="4" fontId="4406" fillId="0" borderId="0" xfId="0" applyNumberFormat="1" applyFont="1" applyAlignment="1">
      <alignment horizontal="center" vertical="center"/>
    </xf>
    <xf numFmtId="164" fontId="4407" fillId="0" borderId="0" xfId="0" applyNumberFormat="1" applyFont="1" applyAlignment="1">
      <alignment horizontal="center" vertical="center"/>
    </xf>
    <xf numFmtId="4" fontId="4408" fillId="0" borderId="0" xfId="0" applyNumberFormat="1" applyFont="1" applyAlignment="1">
      <alignment horizontal="center" vertical="center"/>
    </xf>
    <xf numFmtId="164" fontId="4409" fillId="0" borderId="0" xfId="0" applyNumberFormat="1" applyFont="1" applyAlignment="1">
      <alignment horizontal="center" vertical="center"/>
    </xf>
    <xf numFmtId="4" fontId="4410" fillId="0" borderId="0" xfId="0" applyNumberFormat="1" applyFont="1" applyAlignment="1">
      <alignment horizontal="center" vertical="center"/>
    </xf>
    <xf numFmtId="164" fontId="4411" fillId="0" borderId="0" xfId="0" applyNumberFormat="1" applyFont="1" applyAlignment="1">
      <alignment horizontal="center" vertical="center"/>
    </xf>
    <xf numFmtId="4" fontId="4412" fillId="0" borderId="0" xfId="0" applyNumberFormat="1" applyFont="1" applyAlignment="1">
      <alignment horizontal="center" vertical="center"/>
    </xf>
    <xf numFmtId="164" fontId="4413" fillId="0" borderId="0" xfId="0" applyNumberFormat="1" applyFont="1" applyAlignment="1">
      <alignment horizontal="center" vertical="center"/>
    </xf>
    <xf numFmtId="4" fontId="4414" fillId="0" borderId="0" xfId="0" applyNumberFormat="1" applyFont="1" applyAlignment="1">
      <alignment horizontal="center" vertical="center"/>
    </xf>
    <xf numFmtId="164" fontId="4415" fillId="0" borderId="0" xfId="0" applyNumberFormat="1" applyFont="1" applyAlignment="1">
      <alignment horizontal="center" vertical="center"/>
    </xf>
    <xf numFmtId="4" fontId="4416" fillId="0" borderId="0" xfId="0" applyNumberFormat="1" applyFont="1" applyAlignment="1">
      <alignment horizontal="center" vertical="center"/>
    </xf>
    <xf numFmtId="164" fontId="4417" fillId="0" borderId="0" xfId="0" applyNumberFormat="1" applyFont="1" applyAlignment="1">
      <alignment horizontal="center" vertical="center"/>
    </xf>
    <xf numFmtId="4" fontId="4418" fillId="0" borderId="0" xfId="0" applyNumberFormat="1" applyFont="1" applyAlignment="1">
      <alignment horizontal="center" vertical="center"/>
    </xf>
    <xf numFmtId="164" fontId="4419" fillId="0" borderId="0" xfId="0" applyNumberFormat="1" applyFont="1" applyAlignment="1">
      <alignment horizontal="center" vertical="center"/>
    </xf>
    <xf numFmtId="4" fontId="4420" fillId="0" borderId="0" xfId="0" applyNumberFormat="1" applyFont="1" applyAlignment="1">
      <alignment horizontal="center" vertical="center"/>
    </xf>
    <xf numFmtId="164" fontId="4421" fillId="0" borderId="0" xfId="0" applyNumberFormat="1" applyFont="1" applyAlignment="1">
      <alignment horizontal="center" vertical="center"/>
    </xf>
    <xf numFmtId="4" fontId="4422" fillId="0" borderId="0" xfId="0" applyNumberFormat="1" applyFont="1" applyAlignment="1">
      <alignment horizontal="center" vertical="center"/>
    </xf>
    <xf numFmtId="164" fontId="4423" fillId="0" borderId="0" xfId="0" applyNumberFormat="1" applyFont="1" applyAlignment="1">
      <alignment horizontal="center" vertical="center"/>
    </xf>
    <xf numFmtId="4" fontId="4424" fillId="0" borderId="0" xfId="0" applyNumberFormat="1" applyFont="1" applyAlignment="1">
      <alignment horizontal="center" vertical="center"/>
    </xf>
    <xf numFmtId="164" fontId="4425" fillId="0" borderId="0" xfId="0" applyNumberFormat="1" applyFont="1" applyAlignment="1">
      <alignment horizontal="center" vertical="center"/>
    </xf>
    <xf numFmtId="4" fontId="4426" fillId="0" borderId="0" xfId="0" applyNumberFormat="1" applyFont="1" applyAlignment="1">
      <alignment horizontal="center" vertical="center"/>
    </xf>
    <xf numFmtId="164" fontId="4427" fillId="0" borderId="0" xfId="0" applyNumberFormat="1" applyFont="1" applyAlignment="1">
      <alignment horizontal="center" vertical="center"/>
    </xf>
    <xf numFmtId="0" fontId="4428" fillId="0" borderId="0" xfId="0" applyFont="1" applyAlignment="1">
      <alignment horizontal="center" vertical="center" wrapText="1"/>
    </xf>
    <xf numFmtId="4" fontId="4435" fillId="0" borderId="0" xfId="0" applyNumberFormat="1" applyFont="1" applyAlignment="1">
      <alignment horizontal="center" vertical="center"/>
    </xf>
    <xf numFmtId="164" fontId="4436" fillId="0" borderId="0" xfId="0" applyNumberFormat="1" applyFont="1" applyAlignment="1">
      <alignment horizontal="center" vertical="center"/>
    </xf>
    <xf numFmtId="4" fontId="4437" fillId="0" borderId="0" xfId="0" applyNumberFormat="1" applyFont="1" applyAlignment="1">
      <alignment horizontal="center" vertical="center"/>
    </xf>
    <xf numFmtId="164" fontId="4438" fillId="0" borderId="0" xfId="0" applyNumberFormat="1" applyFont="1" applyAlignment="1">
      <alignment horizontal="center" vertical="center"/>
    </xf>
    <xf numFmtId="4" fontId="4439" fillId="0" borderId="0" xfId="0" applyNumberFormat="1" applyFont="1" applyAlignment="1">
      <alignment horizontal="center" vertical="center"/>
    </xf>
    <xf numFmtId="164" fontId="4440" fillId="0" borderId="0" xfId="0" applyNumberFormat="1" applyFont="1" applyAlignment="1">
      <alignment horizontal="center" vertical="center"/>
    </xf>
    <xf numFmtId="4" fontId="4441" fillId="0" borderId="0" xfId="0" applyNumberFormat="1" applyFont="1" applyAlignment="1">
      <alignment horizontal="center" vertical="center"/>
    </xf>
    <xf numFmtId="164" fontId="4442" fillId="0" borderId="0" xfId="0" applyNumberFormat="1" applyFont="1" applyAlignment="1">
      <alignment horizontal="center" vertical="center"/>
    </xf>
    <xf numFmtId="4" fontId="4443" fillId="0" borderId="0" xfId="0" applyNumberFormat="1" applyFont="1" applyAlignment="1">
      <alignment horizontal="center" vertical="center"/>
    </xf>
    <xf numFmtId="164" fontId="4444" fillId="0" borderId="0" xfId="0" applyNumberFormat="1" applyFont="1" applyAlignment="1">
      <alignment horizontal="center" vertical="center"/>
    </xf>
    <xf numFmtId="4" fontId="4445" fillId="0" borderId="0" xfId="0" applyNumberFormat="1" applyFont="1" applyAlignment="1">
      <alignment horizontal="center" vertical="center"/>
    </xf>
    <xf numFmtId="164" fontId="4446" fillId="0" borderId="0" xfId="0" applyNumberFormat="1" applyFont="1" applyAlignment="1">
      <alignment horizontal="center" vertical="center"/>
    </xf>
    <xf numFmtId="4" fontId="4447" fillId="0" borderId="0" xfId="0" applyNumberFormat="1" applyFont="1" applyAlignment="1">
      <alignment horizontal="center" vertical="center"/>
    </xf>
    <xf numFmtId="164" fontId="4448" fillId="0" borderId="0" xfId="0" applyNumberFormat="1" applyFont="1" applyAlignment="1">
      <alignment horizontal="center" vertical="center"/>
    </xf>
    <xf numFmtId="4" fontId="4449" fillId="0" borderId="0" xfId="0" applyNumberFormat="1" applyFont="1" applyAlignment="1">
      <alignment horizontal="center" vertical="center"/>
    </xf>
    <xf numFmtId="164" fontId="4450" fillId="0" borderId="0" xfId="0" applyNumberFormat="1" applyFont="1" applyAlignment="1">
      <alignment horizontal="center" vertical="center"/>
    </xf>
    <xf numFmtId="4" fontId="4451" fillId="0" borderId="0" xfId="0" applyNumberFormat="1" applyFont="1" applyAlignment="1">
      <alignment horizontal="center" vertical="center"/>
    </xf>
    <xf numFmtId="164" fontId="4452" fillId="0" borderId="0" xfId="0" applyNumberFormat="1" applyFont="1" applyAlignment="1">
      <alignment horizontal="center" vertical="center"/>
    </xf>
    <xf numFmtId="4" fontId="4453" fillId="0" borderId="0" xfId="0" applyNumberFormat="1" applyFont="1" applyAlignment="1">
      <alignment horizontal="center" vertical="center"/>
    </xf>
    <xf numFmtId="164" fontId="4454" fillId="0" borderId="0" xfId="0" applyNumberFormat="1" applyFont="1" applyAlignment="1">
      <alignment horizontal="center" vertical="center"/>
    </xf>
    <xf numFmtId="4" fontId="4455" fillId="0" borderId="0" xfId="0" applyNumberFormat="1" applyFont="1" applyAlignment="1">
      <alignment horizontal="center" vertical="center"/>
    </xf>
    <xf numFmtId="164" fontId="4456" fillId="0" borderId="0" xfId="0" applyNumberFormat="1" applyFont="1" applyAlignment="1">
      <alignment horizontal="center" vertical="center"/>
    </xf>
    <xf numFmtId="4" fontId="4457" fillId="0" borderId="0" xfId="0" applyNumberFormat="1" applyFont="1" applyAlignment="1">
      <alignment horizontal="center" vertical="center"/>
    </xf>
    <xf numFmtId="164" fontId="4458" fillId="0" borderId="0" xfId="0" applyNumberFormat="1" applyFont="1" applyAlignment="1">
      <alignment horizontal="center" vertical="center"/>
    </xf>
    <xf numFmtId="0" fontId="4459" fillId="0" borderId="0" xfId="0" applyFont="1" applyAlignment="1">
      <alignment horizontal="center" vertical="center" wrapText="1"/>
    </xf>
    <xf numFmtId="4" fontId="4466" fillId="0" borderId="0" xfId="0" applyNumberFormat="1" applyFont="1" applyAlignment="1">
      <alignment horizontal="center" vertical="center"/>
    </xf>
    <xf numFmtId="164" fontId="4467" fillId="0" borderId="0" xfId="0" applyNumberFormat="1" applyFont="1" applyAlignment="1">
      <alignment horizontal="center" vertical="center"/>
    </xf>
    <xf numFmtId="4" fontId="4468" fillId="0" borderId="0" xfId="0" applyNumberFormat="1" applyFont="1" applyAlignment="1">
      <alignment horizontal="center" vertical="center"/>
    </xf>
    <xf numFmtId="164" fontId="4469" fillId="0" borderId="0" xfId="0" applyNumberFormat="1" applyFont="1" applyAlignment="1">
      <alignment horizontal="center" vertical="center"/>
    </xf>
    <xf numFmtId="4" fontId="4470" fillId="0" borderId="0" xfId="0" applyNumberFormat="1" applyFont="1" applyAlignment="1">
      <alignment horizontal="center" vertical="center"/>
    </xf>
    <xf numFmtId="164" fontId="4471" fillId="0" borderId="0" xfId="0" applyNumberFormat="1" applyFont="1" applyAlignment="1">
      <alignment horizontal="center" vertical="center"/>
    </xf>
    <xf numFmtId="4" fontId="4472" fillId="0" borderId="0" xfId="0" applyNumberFormat="1" applyFont="1" applyAlignment="1">
      <alignment horizontal="center" vertical="center"/>
    </xf>
    <xf numFmtId="164" fontId="4473" fillId="0" borderId="0" xfId="0" applyNumberFormat="1" applyFont="1" applyAlignment="1">
      <alignment horizontal="center" vertical="center"/>
    </xf>
    <xf numFmtId="4" fontId="4474" fillId="0" borderId="0" xfId="0" applyNumberFormat="1" applyFont="1" applyAlignment="1">
      <alignment horizontal="center" vertical="center"/>
    </xf>
    <xf numFmtId="164" fontId="4475" fillId="0" borderId="0" xfId="0" applyNumberFormat="1" applyFont="1" applyAlignment="1">
      <alignment horizontal="center" vertical="center"/>
    </xf>
    <xf numFmtId="4" fontId="4476" fillId="0" borderId="0" xfId="0" applyNumberFormat="1" applyFont="1" applyAlignment="1">
      <alignment horizontal="center" vertical="center"/>
    </xf>
    <xf numFmtId="164" fontId="4477" fillId="0" borderId="0" xfId="0" applyNumberFormat="1" applyFont="1" applyAlignment="1">
      <alignment horizontal="center" vertical="center"/>
    </xf>
    <xf numFmtId="4" fontId="4478" fillId="0" borderId="0" xfId="0" applyNumberFormat="1" applyFont="1" applyAlignment="1">
      <alignment horizontal="center" vertical="center"/>
    </xf>
    <xf numFmtId="164" fontId="4479" fillId="0" borderId="0" xfId="0" applyNumberFormat="1" applyFont="1" applyAlignment="1">
      <alignment horizontal="center" vertical="center"/>
    </xf>
    <xf numFmtId="4" fontId="4480" fillId="0" borderId="0" xfId="0" applyNumberFormat="1" applyFont="1" applyAlignment="1">
      <alignment horizontal="center" vertical="center"/>
    </xf>
    <xf numFmtId="164" fontId="4481" fillId="0" borderId="0" xfId="0" applyNumberFormat="1" applyFont="1" applyAlignment="1">
      <alignment horizontal="center" vertical="center"/>
    </xf>
    <xf numFmtId="4" fontId="4482" fillId="0" borderId="0" xfId="0" applyNumberFormat="1" applyFont="1" applyAlignment="1">
      <alignment horizontal="center" vertical="center"/>
    </xf>
    <xf numFmtId="164" fontId="4483" fillId="0" borderId="0" xfId="0" applyNumberFormat="1" applyFont="1" applyAlignment="1">
      <alignment horizontal="center" vertical="center"/>
    </xf>
    <xf numFmtId="4" fontId="4484" fillId="0" borderId="0" xfId="0" applyNumberFormat="1" applyFont="1" applyAlignment="1">
      <alignment horizontal="center" vertical="center"/>
    </xf>
    <xf numFmtId="164" fontId="4485" fillId="0" borderId="0" xfId="0" applyNumberFormat="1" applyFont="1" applyAlignment="1">
      <alignment horizontal="center" vertical="center"/>
    </xf>
    <xf numFmtId="4" fontId="4486" fillId="0" borderId="0" xfId="0" applyNumberFormat="1" applyFont="1" applyAlignment="1">
      <alignment horizontal="center" vertical="center"/>
    </xf>
    <xf numFmtId="164" fontId="4487" fillId="0" borderId="0" xfId="0" applyNumberFormat="1" applyFont="1" applyAlignment="1">
      <alignment horizontal="center" vertical="center"/>
    </xf>
    <xf numFmtId="4" fontId="4488" fillId="0" borderId="0" xfId="0" applyNumberFormat="1" applyFont="1" applyAlignment="1">
      <alignment horizontal="center" vertical="center"/>
    </xf>
    <xf numFmtId="164" fontId="4489" fillId="0" borderId="0" xfId="0" applyNumberFormat="1" applyFont="1" applyAlignment="1">
      <alignment horizontal="center" vertical="center"/>
    </xf>
    <xf numFmtId="0" fontId="4490" fillId="0" borderId="0" xfId="0" applyFont="1" applyAlignment="1">
      <alignment horizontal="center" vertical="center" wrapText="1"/>
    </xf>
    <xf numFmtId="4" fontId="4497" fillId="0" borderId="0" xfId="0" applyNumberFormat="1" applyFont="1" applyAlignment="1">
      <alignment horizontal="center" vertical="center"/>
    </xf>
    <xf numFmtId="164" fontId="4498" fillId="0" borderId="0" xfId="0" applyNumberFormat="1" applyFont="1" applyAlignment="1">
      <alignment horizontal="center" vertical="center"/>
    </xf>
    <xf numFmtId="4" fontId="4499" fillId="0" borderId="0" xfId="0" applyNumberFormat="1" applyFont="1" applyAlignment="1">
      <alignment horizontal="center" vertical="center"/>
    </xf>
    <xf numFmtId="164" fontId="4500" fillId="0" borderId="0" xfId="0" applyNumberFormat="1" applyFont="1" applyAlignment="1">
      <alignment horizontal="center" vertical="center"/>
    </xf>
    <xf numFmtId="4" fontId="4501" fillId="0" borderId="0" xfId="0" applyNumberFormat="1" applyFont="1" applyAlignment="1">
      <alignment horizontal="center" vertical="center"/>
    </xf>
    <xf numFmtId="164" fontId="4502" fillId="0" borderId="0" xfId="0" applyNumberFormat="1" applyFont="1" applyAlignment="1">
      <alignment horizontal="center" vertical="center"/>
    </xf>
    <xf numFmtId="4" fontId="4503" fillId="0" borderId="0" xfId="0" applyNumberFormat="1" applyFont="1" applyAlignment="1">
      <alignment horizontal="center" vertical="center"/>
    </xf>
    <xf numFmtId="164" fontId="4504" fillId="0" borderId="0" xfId="0" applyNumberFormat="1" applyFont="1" applyAlignment="1">
      <alignment horizontal="center" vertical="center"/>
    </xf>
    <xf numFmtId="4" fontId="4505" fillId="0" borderId="0" xfId="0" applyNumberFormat="1" applyFont="1" applyAlignment="1">
      <alignment horizontal="center" vertical="center"/>
    </xf>
    <xf numFmtId="164" fontId="4506" fillId="0" borderId="0" xfId="0" applyNumberFormat="1" applyFont="1" applyAlignment="1">
      <alignment horizontal="center" vertical="center"/>
    </xf>
    <xf numFmtId="4" fontId="4507" fillId="0" borderId="0" xfId="0" applyNumberFormat="1" applyFont="1" applyAlignment="1">
      <alignment horizontal="center" vertical="center"/>
    </xf>
    <xf numFmtId="164" fontId="4508" fillId="0" borderId="0" xfId="0" applyNumberFormat="1" applyFont="1" applyAlignment="1">
      <alignment horizontal="center" vertical="center"/>
    </xf>
    <xf numFmtId="4" fontId="4509" fillId="0" borderId="0" xfId="0" applyNumberFormat="1" applyFont="1" applyAlignment="1">
      <alignment horizontal="center" vertical="center"/>
    </xf>
    <xf numFmtId="164" fontId="4510" fillId="0" borderId="0" xfId="0" applyNumberFormat="1" applyFont="1" applyAlignment="1">
      <alignment horizontal="center" vertical="center"/>
    </xf>
    <xf numFmtId="4" fontId="4511" fillId="0" borderId="0" xfId="0" applyNumberFormat="1" applyFont="1" applyAlignment="1">
      <alignment horizontal="center" vertical="center"/>
    </xf>
    <xf numFmtId="164" fontId="4512" fillId="0" borderId="0" xfId="0" applyNumberFormat="1" applyFont="1" applyAlignment="1">
      <alignment horizontal="center" vertical="center"/>
    </xf>
    <xf numFmtId="4" fontId="4513" fillId="0" borderId="0" xfId="0" applyNumberFormat="1" applyFont="1" applyAlignment="1">
      <alignment horizontal="center" vertical="center"/>
    </xf>
    <xf numFmtId="164" fontId="4514" fillId="0" borderId="0" xfId="0" applyNumberFormat="1" applyFont="1" applyAlignment="1">
      <alignment horizontal="center" vertical="center"/>
    </xf>
    <xf numFmtId="4" fontId="4515" fillId="0" borderId="0" xfId="0" applyNumberFormat="1" applyFont="1" applyAlignment="1">
      <alignment horizontal="center" vertical="center"/>
    </xf>
    <xf numFmtId="164" fontId="4516" fillId="0" borderId="0" xfId="0" applyNumberFormat="1" applyFont="1" applyAlignment="1">
      <alignment horizontal="center" vertical="center"/>
    </xf>
    <xf numFmtId="4" fontId="4517" fillId="0" borderId="0" xfId="0" applyNumberFormat="1" applyFont="1" applyAlignment="1">
      <alignment horizontal="center" vertical="center"/>
    </xf>
    <xf numFmtId="164" fontId="4518" fillId="0" borderId="0" xfId="0" applyNumberFormat="1" applyFont="1" applyAlignment="1">
      <alignment horizontal="center" vertical="center"/>
    </xf>
    <xf numFmtId="4" fontId="4519" fillId="0" borderId="0" xfId="0" applyNumberFormat="1" applyFont="1" applyAlignment="1">
      <alignment horizontal="center" vertical="center"/>
    </xf>
    <xf numFmtId="164" fontId="4520" fillId="0" borderId="0" xfId="0" applyNumberFormat="1" applyFont="1" applyAlignment="1">
      <alignment horizontal="center" vertical="center"/>
    </xf>
    <xf numFmtId="0" fontId="4521" fillId="0" borderId="0" xfId="0" applyFont="1" applyAlignment="1">
      <alignment horizontal="center" vertical="center" wrapText="1"/>
    </xf>
    <xf numFmtId="4" fontId="4528" fillId="0" borderId="0" xfId="0" applyNumberFormat="1" applyFont="1" applyAlignment="1">
      <alignment horizontal="center" vertical="center"/>
    </xf>
    <xf numFmtId="164" fontId="4529" fillId="0" borderId="0" xfId="0" applyNumberFormat="1" applyFont="1" applyAlignment="1">
      <alignment horizontal="center" vertical="center"/>
    </xf>
    <xf numFmtId="4" fontId="4530" fillId="0" borderId="0" xfId="0" applyNumberFormat="1" applyFont="1" applyAlignment="1">
      <alignment horizontal="center" vertical="center"/>
    </xf>
    <xf numFmtId="164" fontId="4531" fillId="0" borderId="0" xfId="0" applyNumberFormat="1" applyFont="1" applyAlignment="1">
      <alignment horizontal="center" vertical="center"/>
    </xf>
    <xf numFmtId="4" fontId="4532" fillId="0" borderId="0" xfId="0" applyNumberFormat="1" applyFont="1" applyAlignment="1">
      <alignment horizontal="center" vertical="center"/>
    </xf>
    <xf numFmtId="164" fontId="4533" fillId="0" borderId="0" xfId="0" applyNumberFormat="1" applyFont="1" applyAlignment="1">
      <alignment horizontal="center" vertical="center"/>
    </xf>
    <xf numFmtId="4" fontId="4534" fillId="0" borderId="0" xfId="0" applyNumberFormat="1" applyFont="1" applyAlignment="1">
      <alignment horizontal="center" vertical="center"/>
    </xf>
    <xf numFmtId="164" fontId="4535" fillId="0" borderId="0" xfId="0" applyNumberFormat="1" applyFont="1" applyAlignment="1">
      <alignment horizontal="center" vertical="center"/>
    </xf>
    <xf numFmtId="4" fontId="4536" fillId="0" borderId="0" xfId="0" applyNumberFormat="1" applyFont="1" applyAlignment="1">
      <alignment horizontal="center" vertical="center"/>
    </xf>
    <xf numFmtId="164" fontId="4537" fillId="0" borderId="0" xfId="0" applyNumberFormat="1" applyFont="1" applyAlignment="1">
      <alignment horizontal="center" vertical="center"/>
    </xf>
    <xf numFmtId="4" fontId="4538" fillId="0" borderId="0" xfId="0" applyNumberFormat="1" applyFont="1" applyAlignment="1">
      <alignment horizontal="center" vertical="center"/>
    </xf>
    <xf numFmtId="164" fontId="4539" fillId="0" borderId="0" xfId="0" applyNumberFormat="1" applyFont="1" applyAlignment="1">
      <alignment horizontal="center" vertical="center"/>
    </xf>
    <xf numFmtId="4" fontId="4540" fillId="0" borderId="0" xfId="0" applyNumberFormat="1" applyFont="1" applyAlignment="1">
      <alignment horizontal="center" vertical="center"/>
    </xf>
    <xf numFmtId="164" fontId="4541" fillId="0" borderId="0" xfId="0" applyNumberFormat="1" applyFont="1" applyAlignment="1">
      <alignment horizontal="center" vertical="center"/>
    </xf>
    <xf numFmtId="4" fontId="4542" fillId="0" borderId="0" xfId="0" applyNumberFormat="1" applyFont="1" applyAlignment="1">
      <alignment horizontal="center" vertical="center"/>
    </xf>
    <xf numFmtId="164" fontId="4543" fillId="0" borderId="0" xfId="0" applyNumberFormat="1" applyFont="1" applyAlignment="1">
      <alignment horizontal="center" vertical="center"/>
    </xf>
    <xf numFmtId="4" fontId="4544" fillId="0" borderId="0" xfId="0" applyNumberFormat="1" applyFont="1" applyAlignment="1">
      <alignment horizontal="center" vertical="center"/>
    </xf>
    <xf numFmtId="164" fontId="4545" fillId="0" borderId="0" xfId="0" applyNumberFormat="1" applyFont="1" applyAlignment="1">
      <alignment horizontal="center" vertical="center"/>
    </xf>
    <xf numFmtId="4" fontId="4546" fillId="0" borderId="0" xfId="0" applyNumberFormat="1" applyFont="1" applyAlignment="1">
      <alignment horizontal="center" vertical="center"/>
    </xf>
    <xf numFmtId="164" fontId="4547" fillId="0" borderId="0" xfId="0" applyNumberFormat="1" applyFont="1" applyAlignment="1">
      <alignment horizontal="center" vertical="center"/>
    </xf>
    <xf numFmtId="4" fontId="4548" fillId="0" borderId="0" xfId="0" applyNumberFormat="1" applyFont="1" applyAlignment="1">
      <alignment horizontal="center" vertical="center"/>
    </xf>
    <xf numFmtId="164" fontId="4549" fillId="0" borderId="0" xfId="0" applyNumberFormat="1" applyFont="1" applyAlignment="1">
      <alignment horizontal="center" vertical="center"/>
    </xf>
    <xf numFmtId="4" fontId="4550" fillId="0" borderId="0" xfId="0" applyNumberFormat="1" applyFont="1" applyAlignment="1">
      <alignment horizontal="center" vertical="center"/>
    </xf>
    <xf numFmtId="164" fontId="4551" fillId="0" borderId="0" xfId="0" applyNumberFormat="1" applyFont="1" applyAlignment="1">
      <alignment horizontal="center" vertical="center"/>
    </xf>
    <xf numFmtId="0" fontId="4552" fillId="0" borderId="0" xfId="0" applyFont="1" applyAlignment="1">
      <alignment horizontal="center" vertical="center" wrapText="1"/>
    </xf>
    <xf numFmtId="4" fontId="4559" fillId="0" borderId="0" xfId="0" applyNumberFormat="1" applyFont="1" applyAlignment="1">
      <alignment horizontal="center" vertical="center"/>
    </xf>
    <xf numFmtId="164" fontId="4560" fillId="0" borderId="0" xfId="0" applyNumberFormat="1" applyFont="1" applyAlignment="1">
      <alignment horizontal="center" vertical="center"/>
    </xf>
    <xf numFmtId="4" fontId="4561" fillId="0" borderId="0" xfId="0" applyNumberFormat="1" applyFont="1" applyAlignment="1">
      <alignment horizontal="center" vertical="center"/>
    </xf>
    <xf numFmtId="164" fontId="4562" fillId="0" borderId="0" xfId="0" applyNumberFormat="1" applyFont="1" applyAlignment="1">
      <alignment horizontal="center" vertical="center"/>
    </xf>
    <xf numFmtId="4" fontId="4563" fillId="0" borderId="0" xfId="0" applyNumberFormat="1" applyFont="1" applyAlignment="1">
      <alignment horizontal="center" vertical="center"/>
    </xf>
    <xf numFmtId="164" fontId="4564" fillId="0" borderId="0" xfId="0" applyNumberFormat="1" applyFont="1" applyAlignment="1">
      <alignment horizontal="center" vertical="center"/>
    </xf>
    <xf numFmtId="4" fontId="4565" fillId="0" borderId="0" xfId="0" applyNumberFormat="1" applyFont="1" applyAlignment="1">
      <alignment horizontal="center" vertical="center"/>
    </xf>
    <xf numFmtId="164" fontId="4566" fillId="0" borderId="0" xfId="0" applyNumberFormat="1" applyFont="1" applyAlignment="1">
      <alignment horizontal="center" vertical="center"/>
    </xf>
    <xf numFmtId="4" fontId="4567" fillId="0" borderId="0" xfId="0" applyNumberFormat="1" applyFont="1" applyAlignment="1">
      <alignment horizontal="center" vertical="center"/>
    </xf>
    <xf numFmtId="164" fontId="4568" fillId="0" borderId="0" xfId="0" applyNumberFormat="1" applyFont="1" applyAlignment="1">
      <alignment horizontal="center" vertical="center"/>
    </xf>
    <xf numFmtId="4" fontId="4569" fillId="0" borderId="0" xfId="0" applyNumberFormat="1" applyFont="1" applyAlignment="1">
      <alignment horizontal="center" vertical="center"/>
    </xf>
    <xf numFmtId="164" fontId="4570" fillId="0" borderId="0" xfId="0" applyNumberFormat="1" applyFont="1" applyAlignment="1">
      <alignment horizontal="center" vertical="center"/>
    </xf>
    <xf numFmtId="4" fontId="4571" fillId="0" borderId="0" xfId="0" applyNumberFormat="1" applyFont="1" applyAlignment="1">
      <alignment horizontal="center" vertical="center"/>
    </xf>
    <xf numFmtId="164" fontId="4572" fillId="0" borderId="0" xfId="0" applyNumberFormat="1" applyFont="1" applyAlignment="1">
      <alignment horizontal="center" vertical="center"/>
    </xf>
    <xf numFmtId="4" fontId="4573" fillId="0" borderId="0" xfId="0" applyNumberFormat="1" applyFont="1" applyAlignment="1">
      <alignment horizontal="center" vertical="center"/>
    </xf>
    <xf numFmtId="164" fontId="4574" fillId="0" borderId="0" xfId="0" applyNumberFormat="1" applyFont="1" applyAlignment="1">
      <alignment horizontal="center" vertical="center"/>
    </xf>
    <xf numFmtId="4" fontId="4575" fillId="0" borderId="0" xfId="0" applyNumberFormat="1" applyFont="1" applyAlignment="1">
      <alignment horizontal="center" vertical="center"/>
    </xf>
    <xf numFmtId="164" fontId="4576" fillId="0" borderId="0" xfId="0" applyNumberFormat="1" applyFont="1" applyAlignment="1">
      <alignment horizontal="center" vertical="center"/>
    </xf>
    <xf numFmtId="4" fontId="4577" fillId="0" borderId="0" xfId="0" applyNumberFormat="1" applyFont="1" applyAlignment="1">
      <alignment horizontal="center" vertical="center"/>
    </xf>
    <xf numFmtId="164" fontId="4578" fillId="0" borderId="0" xfId="0" applyNumberFormat="1" applyFont="1" applyAlignment="1">
      <alignment horizontal="center" vertical="center"/>
    </xf>
    <xf numFmtId="4" fontId="4579" fillId="0" borderId="0" xfId="0" applyNumberFormat="1" applyFont="1" applyAlignment="1">
      <alignment horizontal="center" vertical="center"/>
    </xf>
    <xf numFmtId="164" fontId="4580" fillId="0" borderId="0" xfId="0" applyNumberFormat="1" applyFont="1" applyAlignment="1">
      <alignment horizontal="center" vertical="center"/>
    </xf>
    <xf numFmtId="4" fontId="4581" fillId="0" borderId="0" xfId="0" applyNumberFormat="1" applyFont="1" applyAlignment="1">
      <alignment horizontal="center" vertical="center"/>
    </xf>
    <xf numFmtId="164" fontId="4582" fillId="0" borderId="0" xfId="0" applyNumberFormat="1" applyFont="1" applyAlignment="1">
      <alignment horizontal="center" vertical="center"/>
    </xf>
    <xf numFmtId="0" fontId="4583" fillId="0" borderId="0" xfId="0" applyFont="1" applyAlignment="1">
      <alignment horizontal="center" vertical="center" wrapText="1"/>
    </xf>
    <xf numFmtId="4" fontId="4590" fillId="0" borderId="0" xfId="0" applyNumberFormat="1" applyFont="1" applyAlignment="1">
      <alignment horizontal="center" vertical="center"/>
    </xf>
    <xf numFmtId="164" fontId="4591" fillId="0" borderId="0" xfId="0" applyNumberFormat="1" applyFont="1" applyAlignment="1">
      <alignment horizontal="center" vertical="center"/>
    </xf>
    <xf numFmtId="4" fontId="4592" fillId="0" borderId="0" xfId="0" applyNumberFormat="1" applyFont="1" applyAlignment="1">
      <alignment horizontal="center" vertical="center"/>
    </xf>
    <xf numFmtId="164" fontId="4593" fillId="0" borderId="0" xfId="0" applyNumberFormat="1" applyFont="1" applyAlignment="1">
      <alignment horizontal="center" vertical="center"/>
    </xf>
    <xf numFmtId="4" fontId="4594" fillId="0" borderId="0" xfId="0" applyNumberFormat="1" applyFont="1" applyAlignment="1">
      <alignment horizontal="center" vertical="center"/>
    </xf>
    <xf numFmtId="164" fontId="4595" fillId="0" borderId="0" xfId="0" applyNumberFormat="1" applyFont="1" applyAlignment="1">
      <alignment horizontal="center" vertical="center"/>
    </xf>
    <xf numFmtId="4" fontId="4596" fillId="0" borderId="0" xfId="0" applyNumberFormat="1" applyFont="1" applyAlignment="1">
      <alignment horizontal="center" vertical="center"/>
    </xf>
    <xf numFmtId="164" fontId="4597" fillId="0" borderId="0" xfId="0" applyNumberFormat="1" applyFont="1" applyAlignment="1">
      <alignment horizontal="center" vertical="center"/>
    </xf>
    <xf numFmtId="4" fontId="4598" fillId="0" borderId="0" xfId="0" applyNumberFormat="1" applyFont="1" applyAlignment="1">
      <alignment horizontal="center" vertical="center"/>
    </xf>
    <xf numFmtId="164" fontId="4599" fillId="0" borderId="0" xfId="0" applyNumberFormat="1" applyFont="1" applyAlignment="1">
      <alignment horizontal="center" vertical="center"/>
    </xf>
    <xf numFmtId="4" fontId="4600" fillId="0" borderId="0" xfId="0" applyNumberFormat="1" applyFont="1" applyAlignment="1">
      <alignment horizontal="center" vertical="center"/>
    </xf>
    <xf numFmtId="164" fontId="4601" fillId="0" borderId="0" xfId="0" applyNumberFormat="1" applyFont="1" applyAlignment="1">
      <alignment horizontal="center" vertical="center"/>
    </xf>
    <xf numFmtId="4" fontId="4602" fillId="0" borderId="0" xfId="0" applyNumberFormat="1" applyFont="1" applyAlignment="1">
      <alignment horizontal="center" vertical="center"/>
    </xf>
    <xf numFmtId="164" fontId="4603" fillId="0" borderId="0" xfId="0" applyNumberFormat="1" applyFont="1" applyAlignment="1">
      <alignment horizontal="center" vertical="center"/>
    </xf>
    <xf numFmtId="4" fontId="4604" fillId="0" borderId="0" xfId="0" applyNumberFormat="1" applyFont="1" applyAlignment="1">
      <alignment horizontal="center" vertical="center"/>
    </xf>
    <xf numFmtId="164" fontId="4605" fillId="0" borderId="0" xfId="0" applyNumberFormat="1" applyFont="1" applyAlignment="1">
      <alignment horizontal="center" vertical="center"/>
    </xf>
    <xf numFmtId="4" fontId="4606" fillId="0" borderId="0" xfId="0" applyNumberFormat="1" applyFont="1" applyAlignment="1">
      <alignment horizontal="center" vertical="center"/>
    </xf>
    <xf numFmtId="164" fontId="4607" fillId="0" borderId="0" xfId="0" applyNumberFormat="1" applyFont="1" applyAlignment="1">
      <alignment horizontal="center" vertical="center"/>
    </xf>
    <xf numFmtId="4" fontId="4608" fillId="0" borderId="0" xfId="0" applyNumberFormat="1" applyFont="1" applyAlignment="1">
      <alignment horizontal="center" vertical="center"/>
    </xf>
    <xf numFmtId="164" fontId="4609" fillId="0" borderId="0" xfId="0" applyNumberFormat="1" applyFont="1" applyAlignment="1">
      <alignment horizontal="center" vertical="center"/>
    </xf>
    <xf numFmtId="4" fontId="4610" fillId="0" borderId="0" xfId="0" applyNumberFormat="1" applyFont="1" applyAlignment="1">
      <alignment horizontal="center" vertical="center"/>
    </xf>
    <xf numFmtId="164" fontId="4611" fillId="0" borderId="0" xfId="0" applyNumberFormat="1" applyFont="1" applyAlignment="1">
      <alignment horizontal="center" vertical="center"/>
    </xf>
    <xf numFmtId="4" fontId="4612" fillId="0" borderId="0" xfId="0" applyNumberFormat="1" applyFont="1" applyAlignment="1">
      <alignment horizontal="center" vertical="center"/>
    </xf>
    <xf numFmtId="164" fontId="4613" fillId="0" borderId="0" xfId="0" applyNumberFormat="1" applyFont="1" applyAlignment="1">
      <alignment horizontal="center" vertical="center"/>
    </xf>
    <xf numFmtId="0" fontId="4614" fillId="0" borderId="0" xfId="0" applyFont="1" applyAlignment="1">
      <alignment horizontal="center" vertical="center" wrapText="1"/>
    </xf>
    <xf numFmtId="4" fontId="4621" fillId="0" borderId="0" xfId="0" applyNumberFormat="1" applyFont="1" applyAlignment="1">
      <alignment horizontal="center" vertical="center"/>
    </xf>
    <xf numFmtId="164" fontId="4622" fillId="0" borderId="0" xfId="0" applyNumberFormat="1" applyFont="1" applyAlignment="1">
      <alignment horizontal="center" vertical="center"/>
    </xf>
    <xf numFmtId="4" fontId="4623" fillId="0" borderId="0" xfId="0" applyNumberFormat="1" applyFont="1" applyAlignment="1">
      <alignment horizontal="center" vertical="center"/>
    </xf>
    <xf numFmtId="164" fontId="4624" fillId="0" borderId="0" xfId="0" applyNumberFormat="1" applyFont="1" applyAlignment="1">
      <alignment horizontal="center" vertical="center"/>
    </xf>
    <xf numFmtId="4" fontId="4625" fillId="0" borderId="0" xfId="0" applyNumberFormat="1" applyFont="1" applyAlignment="1">
      <alignment horizontal="center" vertical="center"/>
    </xf>
    <xf numFmtId="164" fontId="4626" fillId="0" borderId="0" xfId="0" applyNumberFormat="1" applyFont="1" applyAlignment="1">
      <alignment horizontal="center" vertical="center"/>
    </xf>
    <xf numFmtId="4" fontId="4627" fillId="0" borderId="0" xfId="0" applyNumberFormat="1" applyFont="1" applyAlignment="1">
      <alignment horizontal="center" vertical="center"/>
    </xf>
    <xf numFmtId="164" fontId="4628" fillId="0" borderId="0" xfId="0" applyNumberFormat="1" applyFont="1" applyAlignment="1">
      <alignment horizontal="center" vertical="center"/>
    </xf>
    <xf numFmtId="4" fontId="4629" fillId="0" borderId="0" xfId="0" applyNumberFormat="1" applyFont="1" applyAlignment="1">
      <alignment horizontal="center" vertical="center"/>
    </xf>
    <xf numFmtId="164" fontId="4630" fillId="0" borderId="0" xfId="0" applyNumberFormat="1" applyFont="1" applyAlignment="1">
      <alignment horizontal="center" vertical="center"/>
    </xf>
    <xf numFmtId="4" fontId="4631" fillId="0" borderId="0" xfId="0" applyNumberFormat="1" applyFont="1" applyAlignment="1">
      <alignment horizontal="center" vertical="center"/>
    </xf>
    <xf numFmtId="164" fontId="4632" fillId="0" borderId="0" xfId="0" applyNumberFormat="1" applyFont="1" applyAlignment="1">
      <alignment horizontal="center" vertical="center"/>
    </xf>
    <xf numFmtId="4" fontId="4633" fillId="0" borderId="0" xfId="0" applyNumberFormat="1" applyFont="1" applyAlignment="1">
      <alignment horizontal="center" vertical="center"/>
    </xf>
    <xf numFmtId="164" fontId="4634" fillId="0" borderId="0" xfId="0" applyNumberFormat="1" applyFont="1" applyAlignment="1">
      <alignment horizontal="center" vertical="center"/>
    </xf>
    <xf numFmtId="4" fontId="4635" fillId="0" borderId="0" xfId="0" applyNumberFormat="1" applyFont="1" applyAlignment="1">
      <alignment horizontal="center" vertical="center"/>
    </xf>
    <xf numFmtId="164" fontId="4636" fillId="0" borderId="0" xfId="0" applyNumberFormat="1" applyFont="1" applyAlignment="1">
      <alignment horizontal="center" vertical="center"/>
    </xf>
    <xf numFmtId="4" fontId="4637" fillId="0" borderId="0" xfId="0" applyNumberFormat="1" applyFont="1" applyAlignment="1">
      <alignment horizontal="center" vertical="center"/>
    </xf>
    <xf numFmtId="164" fontId="4638" fillId="0" borderId="0" xfId="0" applyNumberFormat="1" applyFont="1" applyAlignment="1">
      <alignment horizontal="center" vertical="center"/>
    </xf>
    <xf numFmtId="4" fontId="4639" fillId="0" borderId="0" xfId="0" applyNumberFormat="1" applyFont="1" applyAlignment="1">
      <alignment horizontal="center" vertical="center"/>
    </xf>
    <xf numFmtId="164" fontId="4640" fillId="0" borderId="0" xfId="0" applyNumberFormat="1" applyFont="1" applyAlignment="1">
      <alignment horizontal="center" vertical="center"/>
    </xf>
    <xf numFmtId="4" fontId="4641" fillId="0" borderId="0" xfId="0" applyNumberFormat="1" applyFont="1" applyAlignment="1">
      <alignment horizontal="center" vertical="center"/>
    </xf>
    <xf numFmtId="164" fontId="4642" fillId="0" borderId="0" xfId="0" applyNumberFormat="1" applyFont="1" applyAlignment="1">
      <alignment horizontal="center" vertical="center"/>
    </xf>
    <xf numFmtId="4" fontId="4643" fillId="0" borderId="0" xfId="0" applyNumberFormat="1" applyFont="1" applyAlignment="1">
      <alignment horizontal="center" vertical="center"/>
    </xf>
    <xf numFmtId="164" fontId="4644" fillId="0" borderId="0" xfId="0" applyNumberFormat="1" applyFont="1" applyAlignment="1">
      <alignment horizontal="center" vertical="center"/>
    </xf>
    <xf numFmtId="0" fontId="4645" fillId="0" borderId="0" xfId="0" applyFont="1" applyAlignment="1">
      <alignment horizontal="center" vertical="center" wrapText="1"/>
    </xf>
    <xf numFmtId="4" fontId="4652" fillId="0" borderId="0" xfId="0" applyNumberFormat="1" applyFont="1" applyAlignment="1">
      <alignment horizontal="center" vertical="center"/>
    </xf>
    <xf numFmtId="164" fontId="4653" fillId="0" borderId="0" xfId="0" applyNumberFormat="1" applyFont="1" applyAlignment="1">
      <alignment horizontal="center" vertical="center"/>
    </xf>
    <xf numFmtId="4" fontId="4654" fillId="0" borderId="0" xfId="0" applyNumberFormat="1" applyFont="1" applyAlignment="1">
      <alignment horizontal="center" vertical="center"/>
    </xf>
    <xf numFmtId="164" fontId="4655" fillId="0" borderId="0" xfId="0" applyNumberFormat="1" applyFont="1" applyAlignment="1">
      <alignment horizontal="center" vertical="center"/>
    </xf>
    <xf numFmtId="4" fontId="4656" fillId="0" borderId="0" xfId="0" applyNumberFormat="1" applyFont="1" applyAlignment="1">
      <alignment horizontal="center" vertical="center"/>
    </xf>
    <xf numFmtId="164" fontId="4657" fillId="0" borderId="0" xfId="0" applyNumberFormat="1" applyFont="1" applyAlignment="1">
      <alignment horizontal="center" vertical="center"/>
    </xf>
    <xf numFmtId="4" fontId="4658" fillId="0" borderId="0" xfId="0" applyNumberFormat="1" applyFont="1" applyAlignment="1">
      <alignment horizontal="center" vertical="center"/>
    </xf>
    <xf numFmtId="164" fontId="4659" fillId="0" borderId="0" xfId="0" applyNumberFormat="1" applyFont="1" applyAlignment="1">
      <alignment horizontal="center" vertical="center"/>
    </xf>
    <xf numFmtId="4" fontId="4660" fillId="0" borderId="0" xfId="0" applyNumberFormat="1" applyFont="1" applyAlignment="1">
      <alignment horizontal="center" vertical="center"/>
    </xf>
    <xf numFmtId="164" fontId="4661" fillId="0" borderId="0" xfId="0" applyNumberFormat="1" applyFont="1" applyAlignment="1">
      <alignment horizontal="center" vertical="center"/>
    </xf>
    <xf numFmtId="4" fontId="4662" fillId="0" borderId="0" xfId="0" applyNumberFormat="1" applyFont="1" applyAlignment="1">
      <alignment horizontal="center" vertical="center"/>
    </xf>
    <xf numFmtId="164" fontId="4663" fillId="0" borderId="0" xfId="0" applyNumberFormat="1" applyFont="1" applyAlignment="1">
      <alignment horizontal="center" vertical="center"/>
    </xf>
    <xf numFmtId="4" fontId="4664" fillId="0" borderId="0" xfId="0" applyNumberFormat="1" applyFont="1" applyAlignment="1">
      <alignment horizontal="center" vertical="center"/>
    </xf>
    <xf numFmtId="164" fontId="4665" fillId="0" borderId="0" xfId="0" applyNumberFormat="1" applyFont="1" applyAlignment="1">
      <alignment horizontal="center" vertical="center"/>
    </xf>
    <xf numFmtId="4" fontId="4666" fillId="0" borderId="0" xfId="0" applyNumberFormat="1" applyFont="1" applyAlignment="1">
      <alignment horizontal="center" vertical="center"/>
    </xf>
    <xf numFmtId="164" fontId="4667" fillId="0" borderId="0" xfId="0" applyNumberFormat="1" applyFont="1" applyAlignment="1">
      <alignment horizontal="center" vertical="center"/>
    </xf>
    <xf numFmtId="4" fontId="4668" fillId="0" borderId="0" xfId="0" applyNumberFormat="1" applyFont="1" applyAlignment="1">
      <alignment horizontal="center" vertical="center"/>
    </xf>
    <xf numFmtId="164" fontId="4669" fillId="0" borderId="0" xfId="0" applyNumberFormat="1" applyFont="1" applyAlignment="1">
      <alignment horizontal="center" vertical="center"/>
    </xf>
    <xf numFmtId="4" fontId="4670" fillId="0" borderId="0" xfId="0" applyNumberFormat="1" applyFont="1" applyAlignment="1">
      <alignment horizontal="center" vertical="center"/>
    </xf>
    <xf numFmtId="164" fontId="4671" fillId="0" borderId="0" xfId="0" applyNumberFormat="1" applyFont="1" applyAlignment="1">
      <alignment horizontal="center" vertical="center"/>
    </xf>
    <xf numFmtId="4" fontId="4672" fillId="0" borderId="0" xfId="0" applyNumberFormat="1" applyFont="1" applyAlignment="1">
      <alignment horizontal="center" vertical="center"/>
    </xf>
    <xf numFmtId="164" fontId="4673" fillId="0" borderId="0" xfId="0" applyNumberFormat="1" applyFont="1" applyAlignment="1">
      <alignment horizontal="center" vertical="center"/>
    </xf>
    <xf numFmtId="4" fontId="4674" fillId="0" borderId="0" xfId="0" applyNumberFormat="1" applyFont="1" applyAlignment="1">
      <alignment horizontal="center" vertical="center"/>
    </xf>
    <xf numFmtId="164" fontId="4675" fillId="0" borderId="0" xfId="0" applyNumberFormat="1" applyFont="1" applyAlignment="1">
      <alignment horizontal="center" vertical="center"/>
    </xf>
    <xf numFmtId="0" fontId="4676" fillId="0" borderId="0" xfId="0" applyFont="1" applyAlignment="1">
      <alignment horizontal="center" vertical="center" wrapText="1"/>
    </xf>
    <xf numFmtId="4" fontId="4683" fillId="0" borderId="0" xfId="0" applyNumberFormat="1" applyFont="1" applyAlignment="1">
      <alignment horizontal="center" vertical="center"/>
    </xf>
    <xf numFmtId="164" fontId="4684" fillId="0" borderId="0" xfId="0" applyNumberFormat="1" applyFont="1" applyAlignment="1">
      <alignment horizontal="center" vertical="center"/>
    </xf>
    <xf numFmtId="4" fontId="4685" fillId="0" borderId="0" xfId="0" applyNumberFormat="1" applyFont="1" applyAlignment="1">
      <alignment horizontal="center" vertical="center"/>
    </xf>
    <xf numFmtId="164" fontId="4686" fillId="0" borderId="0" xfId="0" applyNumberFormat="1" applyFont="1" applyAlignment="1">
      <alignment horizontal="center" vertical="center"/>
    </xf>
    <xf numFmtId="4" fontId="4687" fillId="0" borderId="0" xfId="0" applyNumberFormat="1" applyFont="1" applyAlignment="1">
      <alignment horizontal="center" vertical="center"/>
    </xf>
    <xf numFmtId="164" fontId="4688" fillId="0" borderId="0" xfId="0" applyNumberFormat="1" applyFont="1" applyAlignment="1">
      <alignment horizontal="center" vertical="center"/>
    </xf>
    <xf numFmtId="4" fontId="4689" fillId="0" borderId="0" xfId="0" applyNumberFormat="1" applyFont="1" applyAlignment="1">
      <alignment horizontal="center" vertical="center"/>
    </xf>
    <xf numFmtId="164" fontId="4690" fillId="0" borderId="0" xfId="0" applyNumberFormat="1" applyFont="1" applyAlignment="1">
      <alignment horizontal="center" vertical="center"/>
    </xf>
    <xf numFmtId="4" fontId="4691" fillId="0" borderId="0" xfId="0" applyNumberFormat="1" applyFont="1" applyAlignment="1">
      <alignment horizontal="center" vertical="center"/>
    </xf>
    <xf numFmtId="164" fontId="4692" fillId="0" borderId="0" xfId="0" applyNumberFormat="1" applyFont="1" applyAlignment="1">
      <alignment horizontal="center" vertical="center"/>
    </xf>
    <xf numFmtId="4" fontId="4693" fillId="0" borderId="0" xfId="0" applyNumberFormat="1" applyFont="1" applyAlignment="1">
      <alignment horizontal="center" vertical="center"/>
    </xf>
    <xf numFmtId="164" fontId="4694" fillId="0" borderId="0" xfId="0" applyNumberFormat="1" applyFont="1" applyAlignment="1">
      <alignment horizontal="center" vertical="center"/>
    </xf>
    <xf numFmtId="4" fontId="4695" fillId="0" borderId="0" xfId="0" applyNumberFormat="1" applyFont="1" applyAlignment="1">
      <alignment horizontal="center" vertical="center"/>
    </xf>
    <xf numFmtId="164" fontId="4696" fillId="0" borderId="0" xfId="0" applyNumberFormat="1" applyFont="1" applyAlignment="1">
      <alignment horizontal="center" vertical="center"/>
    </xf>
    <xf numFmtId="4" fontId="4697" fillId="0" borderId="0" xfId="0" applyNumberFormat="1" applyFont="1" applyAlignment="1">
      <alignment horizontal="center" vertical="center"/>
    </xf>
    <xf numFmtId="164" fontId="4698" fillId="0" borderId="0" xfId="0" applyNumberFormat="1" applyFont="1" applyAlignment="1">
      <alignment horizontal="center" vertical="center"/>
    </xf>
    <xf numFmtId="4" fontId="4699" fillId="0" borderId="0" xfId="0" applyNumberFormat="1" applyFont="1" applyAlignment="1">
      <alignment horizontal="center" vertical="center"/>
    </xf>
    <xf numFmtId="164" fontId="4700" fillId="0" borderId="0" xfId="0" applyNumberFormat="1" applyFont="1" applyAlignment="1">
      <alignment horizontal="center" vertical="center"/>
    </xf>
    <xf numFmtId="4" fontId="4701" fillId="0" borderId="0" xfId="0" applyNumberFormat="1" applyFont="1" applyAlignment="1">
      <alignment horizontal="center" vertical="center"/>
    </xf>
    <xf numFmtId="164" fontId="4702" fillId="0" borderId="0" xfId="0" applyNumberFormat="1" applyFont="1" applyAlignment="1">
      <alignment horizontal="center" vertical="center"/>
    </xf>
    <xf numFmtId="4" fontId="4703" fillId="0" borderId="0" xfId="0" applyNumberFormat="1" applyFont="1" applyAlignment="1">
      <alignment horizontal="center" vertical="center"/>
    </xf>
    <xf numFmtId="164" fontId="4704" fillId="0" borderId="0" xfId="0" applyNumberFormat="1" applyFont="1" applyAlignment="1">
      <alignment horizontal="center" vertical="center"/>
    </xf>
    <xf numFmtId="4" fontId="4705" fillId="0" borderId="0" xfId="0" applyNumberFormat="1" applyFont="1" applyAlignment="1">
      <alignment horizontal="center" vertical="center"/>
    </xf>
    <xf numFmtId="164" fontId="4706" fillId="0" borderId="0" xfId="0" applyNumberFormat="1" applyFont="1" applyAlignment="1">
      <alignment horizontal="center" vertical="center"/>
    </xf>
    <xf numFmtId="0" fontId="4707" fillId="0" borderId="0" xfId="0" applyFont="1" applyAlignment="1">
      <alignment horizontal="center" vertical="center" wrapText="1"/>
    </xf>
    <xf numFmtId="4" fontId="4714" fillId="0" borderId="0" xfId="0" applyNumberFormat="1" applyFont="1" applyAlignment="1">
      <alignment horizontal="center" vertical="center"/>
    </xf>
    <xf numFmtId="164" fontId="4715" fillId="0" borderId="0" xfId="0" applyNumberFormat="1" applyFont="1" applyAlignment="1">
      <alignment horizontal="center" vertical="center"/>
    </xf>
    <xf numFmtId="4" fontId="4716" fillId="0" borderId="0" xfId="0" applyNumberFormat="1" applyFont="1" applyAlignment="1">
      <alignment horizontal="center" vertical="center"/>
    </xf>
    <xf numFmtId="164" fontId="4717" fillId="0" borderId="0" xfId="0" applyNumberFormat="1" applyFont="1" applyAlignment="1">
      <alignment horizontal="center" vertical="center"/>
    </xf>
    <xf numFmtId="4" fontId="4718" fillId="0" borderId="0" xfId="0" applyNumberFormat="1" applyFont="1" applyAlignment="1">
      <alignment horizontal="center" vertical="center"/>
    </xf>
    <xf numFmtId="164" fontId="4719" fillId="0" borderId="0" xfId="0" applyNumberFormat="1" applyFont="1" applyAlignment="1">
      <alignment horizontal="center" vertical="center"/>
    </xf>
    <xf numFmtId="4" fontId="4720" fillId="0" borderId="0" xfId="0" applyNumberFormat="1" applyFont="1" applyAlignment="1">
      <alignment horizontal="center" vertical="center"/>
    </xf>
    <xf numFmtId="164" fontId="4721" fillId="0" borderId="0" xfId="0" applyNumberFormat="1" applyFont="1" applyAlignment="1">
      <alignment horizontal="center" vertical="center"/>
    </xf>
    <xf numFmtId="4" fontId="4722" fillId="0" borderId="0" xfId="0" applyNumberFormat="1" applyFont="1" applyAlignment="1">
      <alignment horizontal="center" vertical="center"/>
    </xf>
    <xf numFmtId="164" fontId="4723" fillId="0" borderId="0" xfId="0" applyNumberFormat="1" applyFont="1" applyAlignment="1">
      <alignment horizontal="center" vertical="center"/>
    </xf>
    <xf numFmtId="4" fontId="4724" fillId="0" borderId="0" xfId="0" applyNumberFormat="1" applyFont="1" applyAlignment="1">
      <alignment horizontal="center" vertical="center"/>
    </xf>
    <xf numFmtId="164" fontId="4725" fillId="0" borderId="0" xfId="0" applyNumberFormat="1" applyFont="1" applyAlignment="1">
      <alignment horizontal="center" vertical="center"/>
    </xf>
    <xf numFmtId="4" fontId="4726" fillId="0" borderId="0" xfId="0" applyNumberFormat="1" applyFont="1" applyAlignment="1">
      <alignment horizontal="center" vertical="center"/>
    </xf>
    <xf numFmtId="164" fontId="4727" fillId="0" borderId="0" xfId="0" applyNumberFormat="1" applyFont="1" applyAlignment="1">
      <alignment horizontal="center" vertical="center"/>
    </xf>
    <xf numFmtId="4" fontId="4728" fillId="0" borderId="0" xfId="0" applyNumberFormat="1" applyFont="1" applyAlignment="1">
      <alignment horizontal="center" vertical="center"/>
    </xf>
    <xf numFmtId="164" fontId="4729" fillId="0" borderId="0" xfId="0" applyNumberFormat="1" applyFont="1" applyAlignment="1">
      <alignment horizontal="center" vertical="center"/>
    </xf>
    <xf numFmtId="4" fontId="4730" fillId="0" borderId="0" xfId="0" applyNumberFormat="1" applyFont="1" applyAlignment="1">
      <alignment horizontal="center" vertical="center"/>
    </xf>
    <xf numFmtId="164" fontId="4731" fillId="0" borderId="0" xfId="0" applyNumberFormat="1" applyFont="1" applyAlignment="1">
      <alignment horizontal="center" vertical="center"/>
    </xf>
    <xf numFmtId="4" fontId="4732" fillId="0" borderId="0" xfId="0" applyNumberFormat="1" applyFont="1" applyAlignment="1">
      <alignment horizontal="center" vertical="center"/>
    </xf>
    <xf numFmtId="164" fontId="4733" fillId="0" borderId="0" xfId="0" applyNumberFormat="1" applyFont="1" applyAlignment="1">
      <alignment horizontal="center" vertical="center"/>
    </xf>
    <xf numFmtId="4" fontId="4734" fillId="0" borderId="0" xfId="0" applyNumberFormat="1" applyFont="1" applyAlignment="1">
      <alignment horizontal="center" vertical="center"/>
    </xf>
    <xf numFmtId="164" fontId="4735" fillId="0" borderId="0" xfId="0" applyNumberFormat="1" applyFont="1" applyAlignment="1">
      <alignment horizontal="center" vertical="center"/>
    </xf>
    <xf numFmtId="4" fontId="4736" fillId="0" borderId="0" xfId="0" applyNumberFormat="1" applyFont="1" applyAlignment="1">
      <alignment horizontal="center" vertical="center"/>
    </xf>
    <xf numFmtId="164" fontId="4737" fillId="0" borderId="0" xfId="0" applyNumberFormat="1" applyFont="1" applyAlignment="1">
      <alignment horizontal="center" vertical="center"/>
    </xf>
    <xf numFmtId="0" fontId="4738" fillId="0" borderId="0" xfId="0" applyFont="1" applyAlignment="1">
      <alignment horizontal="center" vertical="center" wrapText="1"/>
    </xf>
    <xf numFmtId="4" fontId="4745" fillId="0" borderId="0" xfId="0" applyNumberFormat="1" applyFont="1" applyAlignment="1">
      <alignment horizontal="center" vertical="center"/>
    </xf>
    <xf numFmtId="164" fontId="4746" fillId="0" borderId="0" xfId="0" applyNumberFormat="1" applyFont="1" applyAlignment="1">
      <alignment horizontal="center" vertical="center"/>
    </xf>
    <xf numFmtId="4" fontId="4747" fillId="0" borderId="0" xfId="0" applyNumberFormat="1" applyFont="1" applyAlignment="1">
      <alignment horizontal="center" vertical="center"/>
    </xf>
    <xf numFmtId="164" fontId="4748" fillId="0" borderId="0" xfId="0" applyNumberFormat="1" applyFont="1" applyAlignment="1">
      <alignment horizontal="center" vertical="center"/>
    </xf>
    <xf numFmtId="4" fontId="4749" fillId="0" borderId="0" xfId="0" applyNumberFormat="1" applyFont="1" applyAlignment="1">
      <alignment horizontal="center" vertical="center"/>
    </xf>
    <xf numFmtId="164" fontId="4750" fillId="0" borderId="0" xfId="0" applyNumberFormat="1" applyFont="1" applyAlignment="1">
      <alignment horizontal="center" vertical="center"/>
    </xf>
    <xf numFmtId="4" fontId="4751" fillId="0" borderId="0" xfId="0" applyNumberFormat="1" applyFont="1" applyAlignment="1">
      <alignment horizontal="center" vertical="center"/>
    </xf>
    <xf numFmtId="164" fontId="4752" fillId="0" borderId="0" xfId="0" applyNumberFormat="1" applyFont="1" applyAlignment="1">
      <alignment horizontal="center" vertical="center"/>
    </xf>
    <xf numFmtId="4" fontId="4753" fillId="0" borderId="0" xfId="0" applyNumberFormat="1" applyFont="1" applyAlignment="1">
      <alignment horizontal="center" vertical="center"/>
    </xf>
    <xf numFmtId="164" fontId="4754" fillId="0" borderId="0" xfId="0" applyNumberFormat="1" applyFont="1" applyAlignment="1">
      <alignment horizontal="center" vertical="center"/>
    </xf>
    <xf numFmtId="4" fontId="4755" fillId="0" borderId="0" xfId="0" applyNumberFormat="1" applyFont="1" applyAlignment="1">
      <alignment horizontal="center" vertical="center"/>
    </xf>
    <xf numFmtId="164" fontId="4756" fillId="0" borderId="0" xfId="0" applyNumberFormat="1" applyFont="1" applyAlignment="1">
      <alignment horizontal="center" vertical="center"/>
    </xf>
    <xf numFmtId="4" fontId="4757" fillId="0" borderId="0" xfId="0" applyNumberFormat="1" applyFont="1" applyAlignment="1">
      <alignment horizontal="center" vertical="center"/>
    </xf>
    <xf numFmtId="164" fontId="4758" fillId="0" borderId="0" xfId="0" applyNumberFormat="1" applyFont="1" applyAlignment="1">
      <alignment horizontal="center" vertical="center"/>
    </xf>
    <xf numFmtId="4" fontId="4759" fillId="0" borderId="0" xfId="0" applyNumberFormat="1" applyFont="1" applyAlignment="1">
      <alignment horizontal="center" vertical="center"/>
    </xf>
    <xf numFmtId="164" fontId="4760" fillId="0" borderId="0" xfId="0" applyNumberFormat="1" applyFont="1" applyAlignment="1">
      <alignment horizontal="center" vertical="center"/>
    </xf>
    <xf numFmtId="4" fontId="4761" fillId="0" borderId="0" xfId="0" applyNumberFormat="1" applyFont="1" applyAlignment="1">
      <alignment horizontal="center" vertical="center"/>
    </xf>
    <xf numFmtId="164" fontId="4762" fillId="0" borderId="0" xfId="0" applyNumberFormat="1" applyFont="1" applyAlignment="1">
      <alignment horizontal="center" vertical="center"/>
    </xf>
    <xf numFmtId="4" fontId="4763" fillId="0" borderId="0" xfId="0" applyNumberFormat="1" applyFont="1" applyAlignment="1">
      <alignment horizontal="center" vertical="center"/>
    </xf>
    <xf numFmtId="164" fontId="4764" fillId="0" borderId="0" xfId="0" applyNumberFormat="1" applyFont="1" applyAlignment="1">
      <alignment horizontal="center" vertical="center"/>
    </xf>
    <xf numFmtId="4" fontId="4765" fillId="0" borderId="0" xfId="0" applyNumberFormat="1" applyFont="1" applyAlignment="1">
      <alignment horizontal="center" vertical="center"/>
    </xf>
    <xf numFmtId="164" fontId="4766" fillId="0" borderId="0" xfId="0" applyNumberFormat="1" applyFont="1" applyAlignment="1">
      <alignment horizontal="center" vertical="center"/>
    </xf>
    <xf numFmtId="4" fontId="4767" fillId="0" borderId="0" xfId="0" applyNumberFormat="1" applyFont="1" applyAlignment="1">
      <alignment horizontal="center" vertical="center"/>
    </xf>
    <xf numFmtId="164" fontId="4768" fillId="0" borderId="0" xfId="0" applyNumberFormat="1" applyFont="1" applyAlignment="1">
      <alignment horizontal="center" vertical="center"/>
    </xf>
    <xf numFmtId="0" fontId="4769" fillId="0" borderId="0" xfId="0" applyFont="1" applyAlignment="1">
      <alignment horizontal="center" vertical="center" wrapText="1"/>
    </xf>
    <xf numFmtId="4" fontId="4776" fillId="0" borderId="0" xfId="0" applyNumberFormat="1" applyFont="1" applyAlignment="1">
      <alignment horizontal="center" vertical="center"/>
    </xf>
    <xf numFmtId="164" fontId="4777" fillId="0" borderId="0" xfId="0" applyNumberFormat="1" applyFont="1" applyAlignment="1">
      <alignment horizontal="center" vertical="center"/>
    </xf>
    <xf numFmtId="4" fontId="4778" fillId="0" borderId="0" xfId="0" applyNumberFormat="1" applyFont="1" applyAlignment="1">
      <alignment horizontal="center" vertical="center"/>
    </xf>
    <xf numFmtId="164" fontId="4779" fillId="0" borderId="0" xfId="0" applyNumberFormat="1" applyFont="1" applyAlignment="1">
      <alignment horizontal="center" vertical="center"/>
    </xf>
    <xf numFmtId="4" fontId="4780" fillId="0" borderId="0" xfId="0" applyNumberFormat="1" applyFont="1" applyAlignment="1">
      <alignment horizontal="center" vertical="center"/>
    </xf>
    <xf numFmtId="164" fontId="4781" fillId="0" borderId="0" xfId="0" applyNumberFormat="1" applyFont="1" applyAlignment="1">
      <alignment horizontal="center" vertical="center"/>
    </xf>
    <xf numFmtId="4" fontId="4782" fillId="0" borderId="0" xfId="0" applyNumberFormat="1" applyFont="1" applyAlignment="1">
      <alignment horizontal="center" vertical="center"/>
    </xf>
    <xf numFmtId="164" fontId="4783" fillId="0" borderId="0" xfId="0" applyNumberFormat="1" applyFont="1" applyAlignment="1">
      <alignment horizontal="center" vertical="center"/>
    </xf>
    <xf numFmtId="4" fontId="4784" fillId="0" borderId="0" xfId="0" applyNumberFormat="1" applyFont="1" applyAlignment="1">
      <alignment horizontal="center" vertical="center"/>
    </xf>
    <xf numFmtId="164" fontId="4785" fillId="0" borderId="0" xfId="0" applyNumberFormat="1" applyFont="1" applyAlignment="1">
      <alignment horizontal="center" vertical="center"/>
    </xf>
    <xf numFmtId="4" fontId="4786" fillId="0" borderId="0" xfId="0" applyNumberFormat="1" applyFont="1" applyAlignment="1">
      <alignment horizontal="center" vertical="center"/>
    </xf>
    <xf numFmtId="164" fontId="4787" fillId="0" borderId="0" xfId="0" applyNumberFormat="1" applyFont="1" applyAlignment="1">
      <alignment horizontal="center" vertical="center"/>
    </xf>
    <xf numFmtId="4" fontId="4788" fillId="0" borderId="0" xfId="0" applyNumberFormat="1" applyFont="1" applyAlignment="1">
      <alignment horizontal="center" vertical="center"/>
    </xf>
    <xf numFmtId="164" fontId="4789" fillId="0" borderId="0" xfId="0" applyNumberFormat="1" applyFont="1" applyAlignment="1">
      <alignment horizontal="center" vertical="center"/>
    </xf>
    <xf numFmtId="4" fontId="4790" fillId="0" borderId="0" xfId="0" applyNumberFormat="1" applyFont="1" applyAlignment="1">
      <alignment horizontal="center" vertical="center"/>
    </xf>
    <xf numFmtId="164" fontId="4791" fillId="0" borderId="0" xfId="0" applyNumberFormat="1" applyFont="1" applyAlignment="1">
      <alignment horizontal="center" vertical="center"/>
    </xf>
    <xf numFmtId="4" fontId="4792" fillId="0" borderId="0" xfId="0" applyNumberFormat="1" applyFont="1" applyAlignment="1">
      <alignment horizontal="center" vertical="center"/>
    </xf>
    <xf numFmtId="164" fontId="4793" fillId="0" borderId="0" xfId="0" applyNumberFormat="1" applyFont="1" applyAlignment="1">
      <alignment horizontal="center" vertical="center"/>
    </xf>
    <xf numFmtId="4" fontId="4794" fillId="0" borderId="0" xfId="0" applyNumberFormat="1" applyFont="1" applyAlignment="1">
      <alignment horizontal="center" vertical="center"/>
    </xf>
    <xf numFmtId="164" fontId="4795" fillId="0" borderId="0" xfId="0" applyNumberFormat="1" applyFont="1" applyAlignment="1">
      <alignment horizontal="center" vertical="center"/>
    </xf>
    <xf numFmtId="4" fontId="4796" fillId="0" borderId="0" xfId="0" applyNumberFormat="1" applyFont="1" applyAlignment="1">
      <alignment horizontal="center" vertical="center"/>
    </xf>
    <xf numFmtId="164" fontId="4797" fillId="0" borderId="0" xfId="0" applyNumberFormat="1" applyFont="1" applyAlignment="1">
      <alignment horizontal="center" vertical="center"/>
    </xf>
    <xf numFmtId="4" fontId="4798" fillId="0" borderId="0" xfId="0" applyNumberFormat="1" applyFont="1" applyAlignment="1">
      <alignment horizontal="center" vertical="center"/>
    </xf>
    <xf numFmtId="164" fontId="4799" fillId="0" borderId="0" xfId="0" applyNumberFormat="1" applyFont="1" applyAlignment="1">
      <alignment horizontal="center" vertical="center"/>
    </xf>
    <xf numFmtId="0" fontId="4800" fillId="0" borderId="0" xfId="0" applyFont="1" applyAlignment="1">
      <alignment horizontal="center" vertical="center" wrapText="1"/>
    </xf>
    <xf numFmtId="4" fontId="4807" fillId="0" borderId="0" xfId="0" applyNumberFormat="1" applyFont="1" applyAlignment="1">
      <alignment horizontal="center" vertical="center"/>
    </xf>
    <xf numFmtId="164" fontId="4808" fillId="0" borderId="0" xfId="0" applyNumberFormat="1" applyFont="1" applyAlignment="1">
      <alignment horizontal="center" vertical="center"/>
    </xf>
    <xf numFmtId="4" fontId="4809" fillId="0" borderId="0" xfId="0" applyNumberFormat="1" applyFont="1" applyAlignment="1">
      <alignment horizontal="center" vertical="center"/>
    </xf>
    <xf numFmtId="164" fontId="4810" fillId="0" borderId="0" xfId="0" applyNumberFormat="1" applyFont="1" applyAlignment="1">
      <alignment horizontal="center" vertical="center"/>
    </xf>
    <xf numFmtId="4" fontId="4811" fillId="0" borderId="0" xfId="0" applyNumberFormat="1" applyFont="1" applyAlignment="1">
      <alignment horizontal="center" vertical="center"/>
    </xf>
    <xf numFmtId="164" fontId="4812" fillId="0" borderId="0" xfId="0" applyNumberFormat="1" applyFont="1" applyAlignment="1">
      <alignment horizontal="center" vertical="center"/>
    </xf>
    <xf numFmtId="4" fontId="4813" fillId="0" borderId="0" xfId="0" applyNumberFormat="1" applyFont="1" applyAlignment="1">
      <alignment horizontal="center" vertical="center"/>
    </xf>
    <xf numFmtId="164" fontId="4814" fillId="0" borderId="0" xfId="0" applyNumberFormat="1" applyFont="1" applyAlignment="1">
      <alignment horizontal="center" vertical="center"/>
    </xf>
    <xf numFmtId="4" fontId="4815" fillId="0" borderId="0" xfId="0" applyNumberFormat="1" applyFont="1" applyAlignment="1">
      <alignment horizontal="center" vertical="center"/>
    </xf>
    <xf numFmtId="164" fontId="4816" fillId="0" borderId="0" xfId="0" applyNumberFormat="1" applyFont="1" applyAlignment="1">
      <alignment horizontal="center" vertical="center"/>
    </xf>
    <xf numFmtId="4" fontId="4817" fillId="0" borderId="0" xfId="0" applyNumberFormat="1" applyFont="1" applyAlignment="1">
      <alignment horizontal="center" vertical="center"/>
    </xf>
    <xf numFmtId="164" fontId="4818" fillId="0" borderId="0" xfId="0" applyNumberFormat="1" applyFont="1" applyAlignment="1">
      <alignment horizontal="center" vertical="center"/>
    </xf>
    <xf numFmtId="4" fontId="4819" fillId="0" borderId="0" xfId="0" applyNumberFormat="1" applyFont="1" applyAlignment="1">
      <alignment horizontal="center" vertical="center"/>
    </xf>
    <xf numFmtId="164" fontId="4820" fillId="0" borderId="0" xfId="0" applyNumberFormat="1" applyFont="1" applyAlignment="1">
      <alignment horizontal="center" vertical="center"/>
    </xf>
    <xf numFmtId="4" fontId="4821" fillId="0" borderId="0" xfId="0" applyNumberFormat="1" applyFont="1" applyAlignment="1">
      <alignment horizontal="center" vertical="center"/>
    </xf>
    <xf numFmtId="164" fontId="4822" fillId="0" borderId="0" xfId="0" applyNumberFormat="1" applyFont="1" applyAlignment="1">
      <alignment horizontal="center" vertical="center"/>
    </xf>
    <xf numFmtId="4" fontId="4823" fillId="0" borderId="0" xfId="0" applyNumberFormat="1" applyFont="1" applyAlignment="1">
      <alignment horizontal="center" vertical="center"/>
    </xf>
    <xf numFmtId="164" fontId="4824" fillId="0" borderId="0" xfId="0" applyNumberFormat="1" applyFont="1" applyAlignment="1">
      <alignment horizontal="center" vertical="center"/>
    </xf>
    <xf numFmtId="4" fontId="4825" fillId="0" borderId="0" xfId="0" applyNumberFormat="1" applyFont="1" applyAlignment="1">
      <alignment horizontal="center" vertical="center"/>
    </xf>
    <xf numFmtId="164" fontId="4826" fillId="0" borderId="0" xfId="0" applyNumberFormat="1" applyFont="1" applyAlignment="1">
      <alignment horizontal="center" vertical="center"/>
    </xf>
    <xf numFmtId="4" fontId="4827" fillId="0" borderId="0" xfId="0" applyNumberFormat="1" applyFont="1" applyAlignment="1">
      <alignment horizontal="center" vertical="center"/>
    </xf>
    <xf numFmtId="164" fontId="4828" fillId="0" borderId="0" xfId="0" applyNumberFormat="1" applyFont="1" applyAlignment="1">
      <alignment horizontal="center" vertical="center"/>
    </xf>
    <xf numFmtId="4" fontId="4829" fillId="0" borderId="0" xfId="0" applyNumberFormat="1" applyFont="1" applyAlignment="1">
      <alignment horizontal="center" vertical="center"/>
    </xf>
    <xf numFmtId="164" fontId="4830" fillId="0" borderId="0" xfId="0" applyNumberFormat="1" applyFont="1" applyAlignment="1">
      <alignment horizontal="center" vertical="center"/>
    </xf>
    <xf numFmtId="0" fontId="4831" fillId="0" borderId="0" xfId="0" applyFont="1" applyAlignment="1">
      <alignment horizontal="center" vertical="center" wrapText="1"/>
    </xf>
    <xf numFmtId="4" fontId="4838" fillId="0" borderId="0" xfId="0" applyNumberFormat="1" applyFont="1" applyAlignment="1">
      <alignment horizontal="center" vertical="center"/>
    </xf>
    <xf numFmtId="164" fontId="4839" fillId="0" borderId="0" xfId="0" applyNumberFormat="1" applyFont="1" applyAlignment="1">
      <alignment horizontal="center" vertical="center"/>
    </xf>
    <xf numFmtId="4" fontId="4840" fillId="0" borderId="0" xfId="0" applyNumberFormat="1" applyFont="1" applyAlignment="1">
      <alignment horizontal="center" vertical="center"/>
    </xf>
    <xf numFmtId="164" fontId="4841" fillId="0" borderId="0" xfId="0" applyNumberFormat="1" applyFont="1" applyAlignment="1">
      <alignment horizontal="center" vertical="center"/>
    </xf>
    <xf numFmtId="4" fontId="4842" fillId="0" borderId="0" xfId="0" applyNumberFormat="1" applyFont="1" applyAlignment="1">
      <alignment horizontal="center" vertical="center"/>
    </xf>
    <xf numFmtId="164" fontId="4843" fillId="0" borderId="0" xfId="0" applyNumberFormat="1" applyFont="1" applyAlignment="1">
      <alignment horizontal="center" vertical="center"/>
    </xf>
    <xf numFmtId="4" fontId="4844" fillId="0" borderId="0" xfId="0" applyNumberFormat="1" applyFont="1" applyAlignment="1">
      <alignment horizontal="center" vertical="center"/>
    </xf>
    <xf numFmtId="164" fontId="4845" fillId="0" borderId="0" xfId="0" applyNumberFormat="1" applyFont="1" applyAlignment="1">
      <alignment horizontal="center" vertical="center"/>
    </xf>
    <xf numFmtId="4" fontId="4846" fillId="0" borderId="0" xfId="0" applyNumberFormat="1" applyFont="1" applyAlignment="1">
      <alignment horizontal="center" vertical="center"/>
    </xf>
    <xf numFmtId="164" fontId="4847" fillId="0" borderId="0" xfId="0" applyNumberFormat="1" applyFont="1" applyAlignment="1">
      <alignment horizontal="center" vertical="center"/>
    </xf>
    <xf numFmtId="4" fontId="4848" fillId="0" borderId="0" xfId="0" applyNumberFormat="1" applyFont="1" applyAlignment="1">
      <alignment horizontal="center" vertical="center"/>
    </xf>
    <xf numFmtId="164" fontId="4849" fillId="0" borderId="0" xfId="0" applyNumberFormat="1" applyFont="1" applyAlignment="1">
      <alignment horizontal="center" vertical="center"/>
    </xf>
    <xf numFmtId="4" fontId="4850" fillId="0" borderId="0" xfId="0" applyNumberFormat="1" applyFont="1" applyAlignment="1">
      <alignment horizontal="center" vertical="center"/>
    </xf>
    <xf numFmtId="164" fontId="4851" fillId="0" borderId="0" xfId="0" applyNumberFormat="1" applyFont="1" applyAlignment="1">
      <alignment horizontal="center" vertical="center"/>
    </xf>
    <xf numFmtId="4" fontId="4852" fillId="0" borderId="0" xfId="0" applyNumberFormat="1" applyFont="1" applyAlignment="1">
      <alignment horizontal="center" vertical="center"/>
    </xf>
    <xf numFmtId="164" fontId="4853" fillId="0" borderId="0" xfId="0" applyNumberFormat="1" applyFont="1" applyAlignment="1">
      <alignment horizontal="center" vertical="center"/>
    </xf>
    <xf numFmtId="4" fontId="4854" fillId="0" borderId="0" xfId="0" applyNumberFormat="1" applyFont="1" applyAlignment="1">
      <alignment horizontal="center" vertical="center"/>
    </xf>
    <xf numFmtId="164" fontId="4855" fillId="0" borderId="0" xfId="0" applyNumberFormat="1" applyFont="1" applyAlignment="1">
      <alignment horizontal="center" vertical="center"/>
    </xf>
    <xf numFmtId="4" fontId="4856" fillId="0" borderId="0" xfId="0" applyNumberFormat="1" applyFont="1" applyAlignment="1">
      <alignment horizontal="center" vertical="center"/>
    </xf>
    <xf numFmtId="164" fontId="4857" fillId="0" borderId="0" xfId="0" applyNumberFormat="1" applyFont="1" applyAlignment="1">
      <alignment horizontal="center" vertical="center"/>
    </xf>
    <xf numFmtId="4" fontId="4858" fillId="0" borderId="0" xfId="0" applyNumberFormat="1" applyFont="1" applyAlignment="1">
      <alignment horizontal="center" vertical="center"/>
    </xf>
    <xf numFmtId="164" fontId="4859" fillId="0" borderId="0" xfId="0" applyNumberFormat="1" applyFont="1" applyAlignment="1">
      <alignment horizontal="center" vertical="center"/>
    </xf>
    <xf numFmtId="4" fontId="4860" fillId="0" borderId="0" xfId="0" applyNumberFormat="1" applyFont="1" applyAlignment="1">
      <alignment horizontal="center" vertical="center"/>
    </xf>
    <xf numFmtId="164" fontId="4861" fillId="0" borderId="0" xfId="0" applyNumberFormat="1" applyFont="1" applyAlignment="1">
      <alignment horizontal="center" vertical="center"/>
    </xf>
    <xf numFmtId="0" fontId="4862" fillId="0" borderId="0" xfId="0" applyFont="1" applyAlignment="1">
      <alignment horizontal="center" vertical="center" wrapText="1"/>
    </xf>
    <xf numFmtId="4" fontId="4869" fillId="0" borderId="0" xfId="0" applyNumberFormat="1" applyFont="1" applyAlignment="1">
      <alignment horizontal="center" vertical="center"/>
    </xf>
    <xf numFmtId="164" fontId="4870" fillId="0" borderId="0" xfId="0" applyNumberFormat="1" applyFont="1" applyAlignment="1">
      <alignment horizontal="center" vertical="center"/>
    </xf>
    <xf numFmtId="4" fontId="4871" fillId="0" borderId="0" xfId="0" applyNumberFormat="1" applyFont="1" applyAlignment="1">
      <alignment horizontal="center" vertical="center"/>
    </xf>
    <xf numFmtId="164" fontId="4872" fillId="0" borderId="0" xfId="0" applyNumberFormat="1" applyFont="1" applyAlignment="1">
      <alignment horizontal="center" vertical="center"/>
    </xf>
    <xf numFmtId="4" fontId="4873" fillId="0" borderId="0" xfId="0" applyNumberFormat="1" applyFont="1" applyAlignment="1">
      <alignment horizontal="center" vertical="center"/>
    </xf>
    <xf numFmtId="164" fontId="4874" fillId="0" borderId="0" xfId="0" applyNumberFormat="1" applyFont="1" applyAlignment="1">
      <alignment horizontal="center" vertical="center"/>
    </xf>
    <xf numFmtId="4" fontId="4875" fillId="0" borderId="0" xfId="0" applyNumberFormat="1" applyFont="1" applyAlignment="1">
      <alignment horizontal="center" vertical="center"/>
    </xf>
    <xf numFmtId="164" fontId="4876" fillId="0" borderId="0" xfId="0" applyNumberFormat="1" applyFont="1" applyAlignment="1">
      <alignment horizontal="center" vertical="center"/>
    </xf>
    <xf numFmtId="4" fontId="4877" fillId="0" borderId="0" xfId="0" applyNumberFormat="1" applyFont="1" applyAlignment="1">
      <alignment horizontal="center" vertical="center"/>
    </xf>
    <xf numFmtId="164" fontId="4878" fillId="0" borderId="0" xfId="0" applyNumberFormat="1" applyFont="1" applyAlignment="1">
      <alignment horizontal="center" vertical="center"/>
    </xf>
    <xf numFmtId="4" fontId="4879" fillId="0" borderId="0" xfId="0" applyNumberFormat="1" applyFont="1" applyAlignment="1">
      <alignment horizontal="center" vertical="center"/>
    </xf>
    <xf numFmtId="164" fontId="4880" fillId="0" borderId="0" xfId="0" applyNumberFormat="1" applyFont="1" applyAlignment="1">
      <alignment horizontal="center" vertical="center"/>
    </xf>
    <xf numFmtId="4" fontId="4881" fillId="0" borderId="0" xfId="0" applyNumberFormat="1" applyFont="1" applyAlignment="1">
      <alignment horizontal="center" vertical="center"/>
    </xf>
    <xf numFmtId="164" fontId="4882" fillId="0" borderId="0" xfId="0" applyNumberFormat="1" applyFont="1" applyAlignment="1">
      <alignment horizontal="center" vertical="center"/>
    </xf>
    <xf numFmtId="4" fontId="4883" fillId="0" borderId="0" xfId="0" applyNumberFormat="1" applyFont="1" applyAlignment="1">
      <alignment horizontal="center" vertical="center"/>
    </xf>
    <xf numFmtId="164" fontId="4884" fillId="0" borderId="0" xfId="0" applyNumberFormat="1" applyFont="1" applyAlignment="1">
      <alignment horizontal="center" vertical="center"/>
    </xf>
    <xf numFmtId="4" fontId="4885" fillId="0" borderId="0" xfId="0" applyNumberFormat="1" applyFont="1" applyAlignment="1">
      <alignment horizontal="center" vertical="center"/>
    </xf>
    <xf numFmtId="164" fontId="4886" fillId="0" borderId="0" xfId="0" applyNumberFormat="1" applyFont="1" applyAlignment="1">
      <alignment horizontal="center" vertical="center"/>
    </xf>
    <xf numFmtId="4" fontId="4887" fillId="0" borderId="0" xfId="0" applyNumberFormat="1" applyFont="1" applyAlignment="1">
      <alignment horizontal="center" vertical="center"/>
    </xf>
    <xf numFmtId="164" fontId="4888" fillId="0" borderId="0" xfId="0" applyNumberFormat="1" applyFont="1" applyAlignment="1">
      <alignment horizontal="center" vertical="center"/>
    </xf>
    <xf numFmtId="4" fontId="4889" fillId="0" borderId="0" xfId="0" applyNumberFormat="1" applyFont="1" applyAlignment="1">
      <alignment horizontal="center" vertical="center"/>
    </xf>
    <xf numFmtId="164" fontId="4890" fillId="0" borderId="0" xfId="0" applyNumberFormat="1" applyFont="1" applyAlignment="1">
      <alignment horizontal="center" vertical="center"/>
    </xf>
    <xf numFmtId="4" fontId="4891" fillId="0" borderId="0" xfId="0" applyNumberFormat="1" applyFont="1" applyAlignment="1">
      <alignment horizontal="center" vertical="center"/>
    </xf>
    <xf numFmtId="164" fontId="4892" fillId="0" borderId="0" xfId="0" applyNumberFormat="1" applyFont="1" applyAlignment="1">
      <alignment horizontal="center" vertical="center"/>
    </xf>
    <xf numFmtId="0" fontId="4893" fillId="0" borderId="0" xfId="0" applyFont="1" applyAlignment="1">
      <alignment horizontal="center" vertical="center" wrapText="1"/>
    </xf>
    <xf numFmtId="4" fontId="4900" fillId="0" borderId="0" xfId="0" applyNumberFormat="1" applyFont="1" applyAlignment="1">
      <alignment horizontal="center" vertical="center"/>
    </xf>
    <xf numFmtId="164" fontId="4901" fillId="0" borderId="0" xfId="0" applyNumberFormat="1" applyFont="1" applyAlignment="1">
      <alignment horizontal="center" vertical="center"/>
    </xf>
    <xf numFmtId="4" fontId="4902" fillId="0" borderId="0" xfId="0" applyNumberFormat="1" applyFont="1" applyAlignment="1">
      <alignment horizontal="center" vertical="center"/>
    </xf>
    <xf numFmtId="164" fontId="4903" fillId="0" borderId="0" xfId="0" applyNumberFormat="1" applyFont="1" applyAlignment="1">
      <alignment horizontal="center" vertical="center"/>
    </xf>
    <xf numFmtId="4" fontId="4904" fillId="0" borderId="0" xfId="0" applyNumberFormat="1" applyFont="1" applyAlignment="1">
      <alignment horizontal="center" vertical="center"/>
    </xf>
    <xf numFmtId="164" fontId="4905" fillId="0" borderId="0" xfId="0" applyNumberFormat="1" applyFont="1" applyAlignment="1">
      <alignment horizontal="center" vertical="center"/>
    </xf>
    <xf numFmtId="4" fontId="4906" fillId="0" borderId="0" xfId="0" applyNumberFormat="1" applyFont="1" applyAlignment="1">
      <alignment horizontal="center" vertical="center"/>
    </xf>
    <xf numFmtId="164" fontId="4907" fillId="0" borderId="0" xfId="0" applyNumberFormat="1" applyFont="1" applyAlignment="1">
      <alignment horizontal="center" vertical="center"/>
    </xf>
    <xf numFmtId="4" fontId="4908" fillId="0" borderId="0" xfId="0" applyNumberFormat="1" applyFont="1" applyAlignment="1">
      <alignment horizontal="center" vertical="center"/>
    </xf>
    <xf numFmtId="164" fontId="4909" fillId="0" borderId="0" xfId="0" applyNumberFormat="1" applyFont="1" applyAlignment="1">
      <alignment horizontal="center" vertical="center"/>
    </xf>
    <xf numFmtId="4" fontId="4910" fillId="0" borderId="0" xfId="0" applyNumberFormat="1" applyFont="1" applyAlignment="1">
      <alignment horizontal="center" vertical="center"/>
    </xf>
    <xf numFmtId="164" fontId="4911" fillId="0" borderId="0" xfId="0" applyNumberFormat="1" applyFont="1" applyAlignment="1">
      <alignment horizontal="center" vertical="center"/>
    </xf>
    <xf numFmtId="4" fontId="4912" fillId="0" borderId="0" xfId="0" applyNumberFormat="1" applyFont="1" applyAlignment="1">
      <alignment horizontal="center" vertical="center"/>
    </xf>
    <xf numFmtId="164" fontId="4913" fillId="0" borderId="0" xfId="0" applyNumberFormat="1" applyFont="1" applyAlignment="1">
      <alignment horizontal="center" vertical="center"/>
    </xf>
    <xf numFmtId="4" fontId="4914" fillId="0" borderId="0" xfId="0" applyNumberFormat="1" applyFont="1" applyAlignment="1">
      <alignment horizontal="center" vertical="center"/>
    </xf>
    <xf numFmtId="164" fontId="4915" fillId="0" borderId="0" xfId="0" applyNumberFormat="1" applyFont="1" applyAlignment="1">
      <alignment horizontal="center" vertical="center"/>
    </xf>
    <xf numFmtId="4" fontId="4916" fillId="0" borderId="0" xfId="0" applyNumberFormat="1" applyFont="1" applyAlignment="1">
      <alignment horizontal="center" vertical="center"/>
    </xf>
    <xf numFmtId="164" fontId="4917" fillId="0" borderId="0" xfId="0" applyNumberFormat="1" applyFont="1" applyAlignment="1">
      <alignment horizontal="center" vertical="center"/>
    </xf>
    <xf numFmtId="4" fontId="4918" fillId="0" borderId="0" xfId="0" applyNumberFormat="1" applyFont="1" applyAlignment="1">
      <alignment horizontal="center" vertical="center"/>
    </xf>
    <xf numFmtId="164" fontId="4919" fillId="0" borderId="0" xfId="0" applyNumberFormat="1" applyFont="1" applyAlignment="1">
      <alignment horizontal="center" vertical="center"/>
    </xf>
    <xf numFmtId="4" fontId="4920" fillId="0" borderId="0" xfId="0" applyNumberFormat="1" applyFont="1" applyAlignment="1">
      <alignment horizontal="center" vertical="center"/>
    </xf>
    <xf numFmtId="164" fontId="4921" fillId="0" borderId="0" xfId="0" applyNumberFormat="1" applyFont="1" applyAlignment="1">
      <alignment horizontal="center" vertical="center"/>
    </xf>
    <xf numFmtId="4" fontId="4922" fillId="0" borderId="0" xfId="0" applyNumberFormat="1" applyFont="1" applyAlignment="1">
      <alignment horizontal="center" vertical="center"/>
    </xf>
    <xf numFmtId="164" fontId="4923" fillId="0" borderId="0" xfId="0" applyNumberFormat="1" applyFont="1" applyAlignment="1">
      <alignment horizontal="center" vertical="center"/>
    </xf>
    <xf numFmtId="0" fontId="4924" fillId="0" borderId="0" xfId="0" applyFont="1" applyAlignment="1">
      <alignment horizontal="center" vertical="center" wrapText="1"/>
    </xf>
    <xf numFmtId="4" fontId="4931" fillId="0" borderId="0" xfId="0" applyNumberFormat="1" applyFont="1" applyAlignment="1">
      <alignment horizontal="center" vertical="center"/>
    </xf>
    <xf numFmtId="164" fontId="4932" fillId="0" borderId="0" xfId="0" applyNumberFormat="1" applyFont="1" applyAlignment="1">
      <alignment horizontal="center" vertical="center"/>
    </xf>
    <xf numFmtId="4" fontId="4933" fillId="0" borderId="0" xfId="0" applyNumberFormat="1" applyFont="1" applyAlignment="1">
      <alignment horizontal="center" vertical="center"/>
    </xf>
    <xf numFmtId="164" fontId="4934" fillId="0" borderId="0" xfId="0" applyNumberFormat="1" applyFont="1" applyAlignment="1">
      <alignment horizontal="center" vertical="center"/>
    </xf>
    <xf numFmtId="4" fontId="4935" fillId="0" borderId="0" xfId="0" applyNumberFormat="1" applyFont="1" applyAlignment="1">
      <alignment horizontal="center" vertical="center"/>
    </xf>
    <xf numFmtId="164" fontId="4936" fillId="0" borderId="0" xfId="0" applyNumberFormat="1" applyFont="1" applyAlignment="1">
      <alignment horizontal="center" vertical="center"/>
    </xf>
    <xf numFmtId="4" fontId="4937" fillId="0" borderId="0" xfId="0" applyNumberFormat="1" applyFont="1" applyAlignment="1">
      <alignment horizontal="center" vertical="center"/>
    </xf>
    <xf numFmtId="164" fontId="4938" fillId="0" borderId="0" xfId="0" applyNumberFormat="1" applyFont="1" applyAlignment="1">
      <alignment horizontal="center" vertical="center"/>
    </xf>
    <xf numFmtId="4" fontId="4939" fillId="0" borderId="0" xfId="0" applyNumberFormat="1" applyFont="1" applyAlignment="1">
      <alignment horizontal="center" vertical="center"/>
    </xf>
    <xf numFmtId="164" fontId="4940" fillId="0" borderId="0" xfId="0" applyNumberFormat="1" applyFont="1" applyAlignment="1">
      <alignment horizontal="center" vertical="center"/>
    </xf>
    <xf numFmtId="4" fontId="4941" fillId="0" borderId="0" xfId="0" applyNumberFormat="1" applyFont="1" applyAlignment="1">
      <alignment horizontal="center" vertical="center"/>
    </xf>
    <xf numFmtId="164" fontId="4942" fillId="0" borderId="0" xfId="0" applyNumberFormat="1" applyFont="1" applyAlignment="1">
      <alignment horizontal="center" vertical="center"/>
    </xf>
    <xf numFmtId="4" fontId="4943" fillId="0" borderId="0" xfId="0" applyNumberFormat="1" applyFont="1" applyAlignment="1">
      <alignment horizontal="center" vertical="center"/>
    </xf>
    <xf numFmtId="164" fontId="4944" fillId="0" borderId="0" xfId="0" applyNumberFormat="1" applyFont="1" applyAlignment="1">
      <alignment horizontal="center" vertical="center"/>
    </xf>
    <xf numFmtId="4" fontId="4945" fillId="0" borderId="0" xfId="0" applyNumberFormat="1" applyFont="1" applyAlignment="1">
      <alignment horizontal="center" vertical="center"/>
    </xf>
    <xf numFmtId="164" fontId="4946" fillId="0" borderId="0" xfId="0" applyNumberFormat="1" applyFont="1" applyAlignment="1">
      <alignment horizontal="center" vertical="center"/>
    </xf>
    <xf numFmtId="4" fontId="4947" fillId="0" borderId="0" xfId="0" applyNumberFormat="1" applyFont="1" applyAlignment="1">
      <alignment horizontal="center" vertical="center"/>
    </xf>
    <xf numFmtId="164" fontId="4948" fillId="0" borderId="0" xfId="0" applyNumberFormat="1" applyFont="1" applyAlignment="1">
      <alignment horizontal="center" vertical="center"/>
    </xf>
    <xf numFmtId="4" fontId="4949" fillId="0" borderId="0" xfId="0" applyNumberFormat="1" applyFont="1" applyAlignment="1">
      <alignment horizontal="center" vertical="center"/>
    </xf>
    <xf numFmtId="164" fontId="4950" fillId="0" borderId="0" xfId="0" applyNumberFormat="1" applyFont="1" applyAlignment="1">
      <alignment horizontal="center" vertical="center"/>
    </xf>
    <xf numFmtId="4" fontId="4951" fillId="0" borderId="0" xfId="0" applyNumberFormat="1" applyFont="1" applyAlignment="1">
      <alignment horizontal="center" vertical="center"/>
    </xf>
    <xf numFmtId="164" fontId="4952" fillId="0" borderId="0" xfId="0" applyNumberFormat="1" applyFont="1" applyAlignment="1">
      <alignment horizontal="center" vertical="center"/>
    </xf>
    <xf numFmtId="4" fontId="4953" fillId="0" borderId="0" xfId="0" applyNumberFormat="1" applyFont="1" applyAlignment="1">
      <alignment horizontal="center" vertical="center"/>
    </xf>
    <xf numFmtId="164" fontId="4954" fillId="0" borderId="0" xfId="0" applyNumberFormat="1" applyFont="1" applyAlignment="1">
      <alignment horizontal="center" vertical="center"/>
    </xf>
    <xf numFmtId="0" fontId="4955" fillId="0" borderId="0" xfId="0" applyFont="1" applyAlignment="1">
      <alignment horizontal="center" vertical="center" wrapText="1"/>
    </xf>
    <xf numFmtId="4" fontId="4962" fillId="0" borderId="0" xfId="0" applyNumberFormat="1" applyFont="1" applyAlignment="1">
      <alignment horizontal="center" vertical="center"/>
    </xf>
    <xf numFmtId="164" fontId="4963" fillId="0" borderId="0" xfId="0" applyNumberFormat="1" applyFont="1" applyAlignment="1">
      <alignment horizontal="center" vertical="center"/>
    </xf>
    <xf numFmtId="4" fontId="4964" fillId="0" borderId="0" xfId="0" applyNumberFormat="1" applyFont="1" applyAlignment="1">
      <alignment horizontal="center" vertical="center"/>
    </xf>
    <xf numFmtId="164" fontId="4965" fillId="0" borderId="0" xfId="0" applyNumberFormat="1" applyFont="1" applyAlignment="1">
      <alignment horizontal="center" vertical="center"/>
    </xf>
    <xf numFmtId="4" fontId="4966" fillId="0" borderId="0" xfId="0" applyNumberFormat="1" applyFont="1" applyAlignment="1">
      <alignment horizontal="center" vertical="center"/>
    </xf>
    <xf numFmtId="164" fontId="4967" fillId="0" borderId="0" xfId="0" applyNumberFormat="1" applyFont="1" applyAlignment="1">
      <alignment horizontal="center" vertical="center"/>
    </xf>
    <xf numFmtId="4" fontId="4968" fillId="0" borderId="0" xfId="0" applyNumberFormat="1" applyFont="1" applyAlignment="1">
      <alignment horizontal="center" vertical="center"/>
    </xf>
    <xf numFmtId="164" fontId="4969" fillId="0" borderId="0" xfId="0" applyNumberFormat="1" applyFont="1" applyAlignment="1">
      <alignment horizontal="center" vertical="center"/>
    </xf>
    <xf numFmtId="4" fontId="4970" fillId="0" borderId="0" xfId="0" applyNumberFormat="1" applyFont="1" applyAlignment="1">
      <alignment horizontal="center" vertical="center"/>
    </xf>
    <xf numFmtId="164" fontId="4971" fillId="0" borderId="0" xfId="0" applyNumberFormat="1" applyFont="1" applyAlignment="1">
      <alignment horizontal="center" vertical="center"/>
    </xf>
    <xf numFmtId="4" fontId="4972" fillId="0" borderId="0" xfId="0" applyNumberFormat="1" applyFont="1" applyAlignment="1">
      <alignment horizontal="center" vertical="center"/>
    </xf>
    <xf numFmtId="164" fontId="4973" fillId="0" borderId="0" xfId="0" applyNumberFormat="1" applyFont="1" applyAlignment="1">
      <alignment horizontal="center" vertical="center"/>
    </xf>
    <xf numFmtId="4" fontId="4974" fillId="0" borderId="0" xfId="0" applyNumberFormat="1" applyFont="1" applyAlignment="1">
      <alignment horizontal="center" vertical="center"/>
    </xf>
    <xf numFmtId="164" fontId="4975" fillId="0" borderId="0" xfId="0" applyNumberFormat="1" applyFont="1" applyAlignment="1">
      <alignment horizontal="center" vertical="center"/>
    </xf>
    <xf numFmtId="4" fontId="4976" fillId="0" borderId="0" xfId="0" applyNumberFormat="1" applyFont="1" applyAlignment="1">
      <alignment horizontal="center" vertical="center"/>
    </xf>
    <xf numFmtId="164" fontId="4977" fillId="0" borderId="0" xfId="0" applyNumberFormat="1" applyFont="1" applyAlignment="1">
      <alignment horizontal="center" vertical="center"/>
    </xf>
    <xf numFmtId="4" fontId="4978" fillId="0" borderId="0" xfId="0" applyNumberFormat="1" applyFont="1" applyAlignment="1">
      <alignment horizontal="center" vertical="center"/>
    </xf>
    <xf numFmtId="164" fontId="4979" fillId="0" borderId="0" xfId="0" applyNumberFormat="1" applyFont="1" applyAlignment="1">
      <alignment horizontal="center" vertical="center"/>
    </xf>
    <xf numFmtId="4" fontId="4980" fillId="0" borderId="0" xfId="0" applyNumberFormat="1" applyFont="1" applyAlignment="1">
      <alignment horizontal="center" vertical="center"/>
    </xf>
    <xf numFmtId="164" fontId="4981" fillId="0" borderId="0" xfId="0" applyNumberFormat="1" applyFont="1" applyAlignment="1">
      <alignment horizontal="center" vertical="center"/>
    </xf>
    <xf numFmtId="4" fontId="4982" fillId="0" borderId="0" xfId="0" applyNumberFormat="1" applyFont="1" applyAlignment="1">
      <alignment horizontal="center" vertical="center"/>
    </xf>
    <xf numFmtId="164" fontId="4983" fillId="0" borderId="0" xfId="0" applyNumberFormat="1" applyFont="1" applyAlignment="1">
      <alignment horizontal="center" vertical="center"/>
    </xf>
    <xf numFmtId="4" fontId="4984" fillId="0" borderId="0" xfId="0" applyNumberFormat="1" applyFont="1" applyAlignment="1">
      <alignment horizontal="center" vertical="center"/>
    </xf>
    <xf numFmtId="164" fontId="4985" fillId="0" borderId="0" xfId="0" applyNumberFormat="1" applyFont="1" applyAlignment="1">
      <alignment horizontal="center" vertical="center"/>
    </xf>
    <xf numFmtId="0" fontId="4986" fillId="0" borderId="0" xfId="0" applyFont="1" applyAlignment="1">
      <alignment horizontal="center" vertical="center" wrapText="1"/>
    </xf>
    <xf numFmtId="4" fontId="4993" fillId="0" borderId="0" xfId="0" applyNumberFormat="1" applyFont="1" applyAlignment="1">
      <alignment horizontal="center" vertical="center"/>
    </xf>
    <xf numFmtId="164" fontId="4994" fillId="0" borderId="0" xfId="0" applyNumberFormat="1" applyFont="1" applyAlignment="1">
      <alignment horizontal="center" vertical="center"/>
    </xf>
    <xf numFmtId="4" fontId="4995" fillId="0" borderId="0" xfId="0" applyNumberFormat="1" applyFont="1" applyAlignment="1">
      <alignment horizontal="center" vertical="center"/>
    </xf>
    <xf numFmtId="164" fontId="4996" fillId="0" borderId="0" xfId="0" applyNumberFormat="1" applyFont="1" applyAlignment="1">
      <alignment horizontal="center" vertical="center"/>
    </xf>
    <xf numFmtId="4" fontId="4997" fillId="0" borderId="0" xfId="0" applyNumberFormat="1" applyFont="1" applyAlignment="1">
      <alignment horizontal="center" vertical="center"/>
    </xf>
    <xf numFmtId="164" fontId="4998" fillId="0" borderId="0" xfId="0" applyNumberFormat="1" applyFont="1" applyAlignment="1">
      <alignment horizontal="center" vertical="center"/>
    </xf>
    <xf numFmtId="4" fontId="4999" fillId="0" borderId="0" xfId="0" applyNumberFormat="1" applyFont="1" applyAlignment="1">
      <alignment horizontal="center" vertical="center"/>
    </xf>
    <xf numFmtId="164" fontId="5000" fillId="0" borderId="0" xfId="0" applyNumberFormat="1" applyFont="1" applyAlignment="1">
      <alignment horizontal="center" vertical="center"/>
    </xf>
    <xf numFmtId="4" fontId="5001" fillId="0" borderId="0" xfId="0" applyNumberFormat="1" applyFont="1" applyAlignment="1">
      <alignment horizontal="center" vertical="center"/>
    </xf>
    <xf numFmtId="164" fontId="5002" fillId="0" borderId="0" xfId="0" applyNumberFormat="1" applyFont="1" applyAlignment="1">
      <alignment horizontal="center" vertical="center"/>
    </xf>
    <xf numFmtId="4" fontId="5003" fillId="0" borderId="0" xfId="0" applyNumberFormat="1" applyFont="1" applyAlignment="1">
      <alignment horizontal="center" vertical="center"/>
    </xf>
    <xf numFmtId="164" fontId="5004" fillId="0" borderId="0" xfId="0" applyNumberFormat="1" applyFont="1" applyAlignment="1">
      <alignment horizontal="center" vertical="center"/>
    </xf>
    <xf numFmtId="4" fontId="5005" fillId="0" borderId="0" xfId="0" applyNumberFormat="1" applyFont="1" applyAlignment="1">
      <alignment horizontal="center" vertical="center"/>
    </xf>
    <xf numFmtId="164" fontId="5006" fillId="0" borderId="0" xfId="0" applyNumberFormat="1" applyFont="1" applyAlignment="1">
      <alignment horizontal="center" vertical="center"/>
    </xf>
    <xf numFmtId="4" fontId="5007" fillId="0" borderId="0" xfId="0" applyNumberFormat="1" applyFont="1" applyAlignment="1">
      <alignment horizontal="center" vertical="center"/>
    </xf>
    <xf numFmtId="164" fontId="5008" fillId="0" borderId="0" xfId="0" applyNumberFormat="1" applyFont="1" applyAlignment="1">
      <alignment horizontal="center" vertical="center"/>
    </xf>
    <xf numFmtId="4" fontId="5009" fillId="0" borderId="0" xfId="0" applyNumberFormat="1" applyFont="1" applyAlignment="1">
      <alignment horizontal="center" vertical="center"/>
    </xf>
    <xf numFmtId="164" fontId="5010" fillId="0" borderId="0" xfId="0" applyNumberFormat="1" applyFont="1" applyAlignment="1">
      <alignment horizontal="center" vertical="center"/>
    </xf>
    <xf numFmtId="4" fontId="5011" fillId="0" borderId="0" xfId="0" applyNumberFormat="1" applyFont="1" applyAlignment="1">
      <alignment horizontal="center" vertical="center"/>
    </xf>
    <xf numFmtId="164" fontId="5012" fillId="0" borderId="0" xfId="0" applyNumberFormat="1" applyFont="1" applyAlignment="1">
      <alignment horizontal="center" vertical="center"/>
    </xf>
    <xf numFmtId="4" fontId="5013" fillId="0" borderId="0" xfId="0" applyNumberFormat="1" applyFont="1" applyAlignment="1">
      <alignment horizontal="center" vertical="center"/>
    </xf>
    <xf numFmtId="164" fontId="5014" fillId="0" borderId="0" xfId="0" applyNumberFormat="1" applyFont="1" applyAlignment="1">
      <alignment horizontal="center" vertical="center"/>
    </xf>
    <xf numFmtId="4" fontId="5015" fillId="0" borderId="0" xfId="0" applyNumberFormat="1" applyFont="1" applyAlignment="1">
      <alignment horizontal="center" vertical="center"/>
    </xf>
    <xf numFmtId="164" fontId="5016" fillId="0" borderId="0" xfId="0" applyNumberFormat="1" applyFont="1" applyAlignment="1">
      <alignment horizontal="center" vertical="center"/>
    </xf>
    <xf numFmtId="0" fontId="5017" fillId="0" borderId="0" xfId="0" applyFont="1" applyAlignment="1">
      <alignment horizontal="center" vertical="center" wrapText="1"/>
    </xf>
    <xf numFmtId="4" fontId="5024" fillId="0" borderId="0" xfId="0" applyNumberFormat="1" applyFont="1" applyAlignment="1">
      <alignment horizontal="center" vertical="center"/>
    </xf>
    <xf numFmtId="164" fontId="5025" fillId="0" borderId="0" xfId="0" applyNumberFormat="1" applyFont="1" applyAlignment="1">
      <alignment horizontal="center" vertical="center"/>
    </xf>
    <xf numFmtId="4" fontId="5026" fillId="0" borderId="0" xfId="0" applyNumberFormat="1" applyFont="1" applyAlignment="1">
      <alignment horizontal="center" vertical="center"/>
    </xf>
    <xf numFmtId="164" fontId="5027" fillId="0" borderId="0" xfId="0" applyNumberFormat="1" applyFont="1" applyAlignment="1">
      <alignment horizontal="center" vertical="center"/>
    </xf>
    <xf numFmtId="4" fontId="5028" fillId="0" borderId="0" xfId="0" applyNumberFormat="1" applyFont="1" applyAlignment="1">
      <alignment horizontal="center" vertical="center"/>
    </xf>
    <xf numFmtId="164" fontId="5029" fillId="0" borderId="0" xfId="0" applyNumberFormat="1" applyFont="1" applyAlignment="1">
      <alignment horizontal="center" vertical="center"/>
    </xf>
    <xf numFmtId="4" fontId="5030" fillId="0" borderId="0" xfId="0" applyNumberFormat="1" applyFont="1" applyAlignment="1">
      <alignment horizontal="center" vertical="center"/>
    </xf>
    <xf numFmtId="164" fontId="5031" fillId="0" borderId="0" xfId="0" applyNumberFormat="1" applyFont="1" applyAlignment="1">
      <alignment horizontal="center" vertical="center"/>
    </xf>
    <xf numFmtId="4" fontId="5032" fillId="0" borderId="0" xfId="0" applyNumberFormat="1" applyFont="1" applyAlignment="1">
      <alignment horizontal="center" vertical="center"/>
    </xf>
    <xf numFmtId="164" fontId="5033" fillId="0" borderId="0" xfId="0" applyNumberFormat="1" applyFont="1" applyAlignment="1">
      <alignment horizontal="center" vertical="center"/>
    </xf>
    <xf numFmtId="4" fontId="5034" fillId="0" borderId="0" xfId="0" applyNumberFormat="1" applyFont="1" applyAlignment="1">
      <alignment horizontal="center" vertical="center"/>
    </xf>
    <xf numFmtId="164" fontId="5035" fillId="0" borderId="0" xfId="0" applyNumberFormat="1" applyFont="1" applyAlignment="1">
      <alignment horizontal="center" vertical="center"/>
    </xf>
    <xf numFmtId="4" fontId="5036" fillId="0" borderId="0" xfId="0" applyNumberFormat="1" applyFont="1" applyAlignment="1">
      <alignment horizontal="center" vertical="center"/>
    </xf>
    <xf numFmtId="164" fontId="5037" fillId="0" borderId="0" xfId="0" applyNumberFormat="1" applyFont="1" applyAlignment="1">
      <alignment horizontal="center" vertical="center"/>
    </xf>
    <xf numFmtId="4" fontId="5038" fillId="0" borderId="0" xfId="0" applyNumberFormat="1" applyFont="1" applyAlignment="1">
      <alignment horizontal="center" vertical="center"/>
    </xf>
    <xf numFmtId="164" fontId="5039" fillId="0" borderId="0" xfId="0" applyNumberFormat="1" applyFont="1" applyAlignment="1">
      <alignment horizontal="center" vertical="center"/>
    </xf>
    <xf numFmtId="4" fontId="5040" fillId="0" borderId="0" xfId="0" applyNumberFormat="1" applyFont="1" applyAlignment="1">
      <alignment horizontal="center" vertical="center"/>
    </xf>
    <xf numFmtId="164" fontId="5041" fillId="0" borderId="0" xfId="0" applyNumberFormat="1" applyFont="1" applyAlignment="1">
      <alignment horizontal="center" vertical="center"/>
    </xf>
    <xf numFmtId="4" fontId="5042" fillId="0" borderId="0" xfId="0" applyNumberFormat="1" applyFont="1" applyAlignment="1">
      <alignment horizontal="center" vertical="center"/>
    </xf>
    <xf numFmtId="164" fontId="5043" fillId="0" borderId="0" xfId="0" applyNumberFormat="1" applyFont="1" applyAlignment="1">
      <alignment horizontal="center" vertical="center"/>
    </xf>
    <xf numFmtId="4" fontId="5044" fillId="0" borderId="0" xfId="0" applyNumberFormat="1" applyFont="1" applyAlignment="1">
      <alignment horizontal="center" vertical="center"/>
    </xf>
    <xf numFmtId="164" fontId="5045" fillId="0" borderId="0" xfId="0" applyNumberFormat="1" applyFont="1" applyAlignment="1">
      <alignment horizontal="center" vertical="center"/>
    </xf>
    <xf numFmtId="4" fontId="5046" fillId="0" borderId="0" xfId="0" applyNumberFormat="1" applyFont="1" applyAlignment="1">
      <alignment horizontal="center" vertical="center"/>
    </xf>
    <xf numFmtId="164" fontId="5047" fillId="0" borderId="0" xfId="0" applyNumberFormat="1" applyFont="1" applyAlignment="1">
      <alignment horizontal="center" vertical="center"/>
    </xf>
    <xf numFmtId="0" fontId="5048" fillId="0" borderId="0" xfId="0" applyFont="1" applyAlignment="1">
      <alignment horizontal="center" vertical="center" wrapText="1"/>
    </xf>
    <xf numFmtId="4" fontId="5055" fillId="0" borderId="0" xfId="0" applyNumberFormat="1" applyFont="1" applyAlignment="1">
      <alignment horizontal="center" vertical="center"/>
    </xf>
    <xf numFmtId="164" fontId="5056" fillId="0" borderId="0" xfId="0" applyNumberFormat="1" applyFont="1" applyAlignment="1">
      <alignment horizontal="center" vertical="center"/>
    </xf>
    <xf numFmtId="4" fontId="5057" fillId="0" borderId="0" xfId="0" applyNumberFormat="1" applyFont="1" applyAlignment="1">
      <alignment horizontal="center" vertical="center"/>
    </xf>
    <xf numFmtId="164" fontId="5058" fillId="0" borderId="0" xfId="0" applyNumberFormat="1" applyFont="1" applyAlignment="1">
      <alignment horizontal="center" vertical="center"/>
    </xf>
    <xf numFmtId="4" fontId="5059" fillId="0" borderId="0" xfId="0" applyNumberFormat="1" applyFont="1" applyAlignment="1">
      <alignment horizontal="center" vertical="center"/>
    </xf>
    <xf numFmtId="164" fontId="5060" fillId="0" borderId="0" xfId="0" applyNumberFormat="1" applyFont="1" applyAlignment="1">
      <alignment horizontal="center" vertical="center"/>
    </xf>
    <xf numFmtId="4" fontId="5061" fillId="0" borderId="0" xfId="0" applyNumberFormat="1" applyFont="1" applyAlignment="1">
      <alignment horizontal="center" vertical="center"/>
    </xf>
    <xf numFmtId="164" fontId="5062" fillId="0" borderId="0" xfId="0" applyNumberFormat="1" applyFont="1" applyAlignment="1">
      <alignment horizontal="center" vertical="center"/>
    </xf>
    <xf numFmtId="4" fontId="5063" fillId="0" borderId="0" xfId="0" applyNumberFormat="1" applyFont="1" applyAlignment="1">
      <alignment horizontal="center" vertical="center"/>
    </xf>
    <xf numFmtId="164" fontId="5064" fillId="0" borderId="0" xfId="0" applyNumberFormat="1" applyFont="1" applyAlignment="1">
      <alignment horizontal="center" vertical="center"/>
    </xf>
    <xf numFmtId="4" fontId="5065" fillId="0" borderId="0" xfId="0" applyNumberFormat="1" applyFont="1" applyAlignment="1">
      <alignment horizontal="center" vertical="center"/>
    </xf>
    <xf numFmtId="164" fontId="5066" fillId="0" borderId="0" xfId="0" applyNumberFormat="1" applyFont="1" applyAlignment="1">
      <alignment horizontal="center" vertical="center"/>
    </xf>
    <xf numFmtId="4" fontId="5067" fillId="0" borderId="0" xfId="0" applyNumberFormat="1" applyFont="1" applyAlignment="1">
      <alignment horizontal="center" vertical="center"/>
    </xf>
    <xf numFmtId="164" fontId="5068" fillId="0" borderId="0" xfId="0" applyNumberFormat="1" applyFont="1" applyAlignment="1">
      <alignment horizontal="center" vertical="center"/>
    </xf>
    <xf numFmtId="4" fontId="5069" fillId="0" borderId="0" xfId="0" applyNumberFormat="1" applyFont="1" applyAlignment="1">
      <alignment horizontal="center" vertical="center"/>
    </xf>
    <xf numFmtId="164" fontId="5070" fillId="0" borderId="0" xfId="0" applyNumberFormat="1" applyFont="1" applyAlignment="1">
      <alignment horizontal="center" vertical="center"/>
    </xf>
    <xf numFmtId="4" fontId="5071" fillId="0" borderId="0" xfId="0" applyNumberFormat="1" applyFont="1" applyAlignment="1">
      <alignment horizontal="center" vertical="center"/>
    </xf>
    <xf numFmtId="164" fontId="5072" fillId="0" borderId="0" xfId="0" applyNumberFormat="1" applyFont="1" applyAlignment="1">
      <alignment horizontal="center" vertical="center"/>
    </xf>
    <xf numFmtId="4" fontId="5073" fillId="0" borderId="0" xfId="0" applyNumberFormat="1" applyFont="1" applyAlignment="1">
      <alignment horizontal="center" vertical="center"/>
    </xf>
    <xf numFmtId="164" fontId="5074" fillId="0" borderId="0" xfId="0" applyNumberFormat="1" applyFont="1" applyAlignment="1">
      <alignment horizontal="center" vertical="center"/>
    </xf>
    <xf numFmtId="4" fontId="5075" fillId="0" borderId="0" xfId="0" applyNumberFormat="1" applyFont="1" applyAlignment="1">
      <alignment horizontal="center" vertical="center"/>
    </xf>
    <xf numFmtId="164" fontId="5076" fillId="0" borderId="0" xfId="0" applyNumberFormat="1" applyFont="1" applyAlignment="1">
      <alignment horizontal="center" vertical="center"/>
    </xf>
    <xf numFmtId="4" fontId="5077" fillId="0" borderId="0" xfId="0" applyNumberFormat="1" applyFont="1" applyAlignment="1">
      <alignment horizontal="center" vertical="center"/>
    </xf>
    <xf numFmtId="164" fontId="5078" fillId="0" borderId="0" xfId="0" applyNumberFormat="1" applyFont="1" applyAlignment="1">
      <alignment horizontal="center" vertical="center"/>
    </xf>
    <xf numFmtId="0" fontId="5079" fillId="0" borderId="0" xfId="0" applyFont="1" applyAlignment="1">
      <alignment horizontal="center" vertical="center" wrapText="1"/>
    </xf>
    <xf numFmtId="4" fontId="5086" fillId="0" borderId="0" xfId="0" applyNumberFormat="1" applyFont="1" applyAlignment="1">
      <alignment horizontal="center" vertical="center"/>
    </xf>
    <xf numFmtId="164" fontId="5087" fillId="0" borderId="0" xfId="0" applyNumberFormat="1" applyFont="1" applyAlignment="1">
      <alignment horizontal="center" vertical="center"/>
    </xf>
    <xf numFmtId="4" fontId="5088" fillId="0" borderId="0" xfId="0" applyNumberFormat="1" applyFont="1" applyAlignment="1">
      <alignment horizontal="center" vertical="center"/>
    </xf>
    <xf numFmtId="164" fontId="5089" fillId="0" borderId="0" xfId="0" applyNumberFormat="1" applyFont="1" applyAlignment="1">
      <alignment horizontal="center" vertical="center"/>
    </xf>
    <xf numFmtId="4" fontId="5090" fillId="0" borderId="0" xfId="0" applyNumberFormat="1" applyFont="1" applyAlignment="1">
      <alignment horizontal="center" vertical="center"/>
    </xf>
    <xf numFmtId="164" fontId="5091" fillId="0" borderId="0" xfId="0" applyNumberFormat="1" applyFont="1" applyAlignment="1">
      <alignment horizontal="center" vertical="center"/>
    </xf>
    <xf numFmtId="4" fontId="5092" fillId="0" borderId="0" xfId="0" applyNumberFormat="1" applyFont="1" applyAlignment="1">
      <alignment horizontal="center" vertical="center"/>
    </xf>
    <xf numFmtId="164" fontId="5093" fillId="0" borderId="0" xfId="0" applyNumberFormat="1" applyFont="1" applyAlignment="1">
      <alignment horizontal="center" vertical="center"/>
    </xf>
    <xf numFmtId="4" fontId="5094" fillId="0" borderId="0" xfId="0" applyNumberFormat="1" applyFont="1" applyAlignment="1">
      <alignment horizontal="center" vertical="center"/>
    </xf>
    <xf numFmtId="164" fontId="5095" fillId="0" borderId="0" xfId="0" applyNumberFormat="1" applyFont="1" applyAlignment="1">
      <alignment horizontal="center" vertical="center"/>
    </xf>
    <xf numFmtId="4" fontId="5096" fillId="0" borderId="0" xfId="0" applyNumberFormat="1" applyFont="1" applyAlignment="1">
      <alignment horizontal="center" vertical="center"/>
    </xf>
    <xf numFmtId="164" fontId="5097" fillId="0" borderId="0" xfId="0" applyNumberFormat="1" applyFont="1" applyAlignment="1">
      <alignment horizontal="center" vertical="center"/>
    </xf>
    <xf numFmtId="4" fontId="5098" fillId="0" borderId="0" xfId="0" applyNumberFormat="1" applyFont="1" applyAlignment="1">
      <alignment horizontal="center" vertical="center"/>
    </xf>
    <xf numFmtId="164" fontId="5099" fillId="0" borderId="0" xfId="0" applyNumberFormat="1" applyFont="1" applyAlignment="1">
      <alignment horizontal="center" vertical="center"/>
    </xf>
    <xf numFmtId="4" fontId="5100" fillId="0" borderId="0" xfId="0" applyNumberFormat="1" applyFont="1" applyAlignment="1">
      <alignment horizontal="center" vertical="center"/>
    </xf>
    <xf numFmtId="164" fontId="5101" fillId="0" borderId="0" xfId="0" applyNumberFormat="1" applyFont="1" applyAlignment="1">
      <alignment horizontal="center" vertical="center"/>
    </xf>
    <xf numFmtId="4" fontId="5102" fillId="0" borderId="0" xfId="0" applyNumberFormat="1" applyFont="1" applyAlignment="1">
      <alignment horizontal="center" vertical="center"/>
    </xf>
    <xf numFmtId="164" fontId="5103" fillId="0" borderId="0" xfId="0" applyNumberFormat="1" applyFont="1" applyAlignment="1">
      <alignment horizontal="center" vertical="center"/>
    </xf>
    <xf numFmtId="4" fontId="5104" fillId="0" borderId="0" xfId="0" applyNumberFormat="1" applyFont="1" applyAlignment="1">
      <alignment horizontal="center" vertical="center"/>
    </xf>
    <xf numFmtId="164" fontId="5105" fillId="0" borderId="0" xfId="0" applyNumberFormat="1" applyFont="1" applyAlignment="1">
      <alignment horizontal="center" vertical="center"/>
    </xf>
    <xf numFmtId="4" fontId="5106" fillId="0" borderId="0" xfId="0" applyNumberFormat="1" applyFont="1" applyAlignment="1">
      <alignment horizontal="center" vertical="center"/>
    </xf>
    <xf numFmtId="164" fontId="5107" fillId="0" borderId="0" xfId="0" applyNumberFormat="1" applyFont="1" applyAlignment="1">
      <alignment horizontal="center" vertical="center"/>
    </xf>
    <xf numFmtId="4" fontId="5108" fillId="0" borderId="0" xfId="0" applyNumberFormat="1" applyFont="1" applyAlignment="1">
      <alignment horizontal="center" vertical="center"/>
    </xf>
    <xf numFmtId="164" fontId="5109" fillId="0" borderId="0" xfId="0" applyNumberFormat="1" applyFont="1" applyAlignment="1">
      <alignment horizontal="center" vertical="center"/>
    </xf>
    <xf numFmtId="0" fontId="5110" fillId="0" borderId="0" xfId="0" applyFont="1" applyAlignment="1">
      <alignment horizontal="center" vertical="center" wrapText="1"/>
    </xf>
    <xf numFmtId="4" fontId="5117" fillId="0" borderId="0" xfId="0" applyNumberFormat="1" applyFont="1" applyAlignment="1">
      <alignment horizontal="center" vertical="center"/>
    </xf>
    <xf numFmtId="164" fontId="5118" fillId="0" borderId="0" xfId="0" applyNumberFormat="1" applyFont="1" applyAlignment="1">
      <alignment horizontal="center" vertical="center"/>
    </xf>
    <xf numFmtId="4" fontId="5119" fillId="0" borderId="0" xfId="0" applyNumberFormat="1" applyFont="1" applyAlignment="1">
      <alignment horizontal="center" vertical="center"/>
    </xf>
    <xf numFmtId="164" fontId="5120" fillId="0" borderId="0" xfId="0" applyNumberFormat="1" applyFont="1" applyAlignment="1">
      <alignment horizontal="center" vertical="center"/>
    </xf>
    <xf numFmtId="4" fontId="5121" fillId="0" borderId="0" xfId="0" applyNumberFormat="1" applyFont="1" applyAlignment="1">
      <alignment horizontal="center" vertical="center"/>
    </xf>
    <xf numFmtId="164" fontId="5122" fillId="0" borderId="0" xfId="0" applyNumberFormat="1" applyFont="1" applyAlignment="1">
      <alignment horizontal="center" vertical="center"/>
    </xf>
    <xf numFmtId="4" fontId="5123" fillId="0" borderId="0" xfId="0" applyNumberFormat="1" applyFont="1" applyAlignment="1">
      <alignment horizontal="center" vertical="center"/>
    </xf>
    <xf numFmtId="164" fontId="5124" fillId="0" borderId="0" xfId="0" applyNumberFormat="1" applyFont="1" applyAlignment="1">
      <alignment horizontal="center" vertical="center"/>
    </xf>
    <xf numFmtId="4" fontId="5125" fillId="0" borderId="0" xfId="0" applyNumberFormat="1" applyFont="1" applyAlignment="1">
      <alignment horizontal="center" vertical="center"/>
    </xf>
    <xf numFmtId="164" fontId="5126" fillId="0" borderId="0" xfId="0" applyNumberFormat="1" applyFont="1" applyAlignment="1">
      <alignment horizontal="center" vertical="center"/>
    </xf>
    <xf numFmtId="4" fontId="5127" fillId="0" borderId="0" xfId="0" applyNumberFormat="1" applyFont="1" applyAlignment="1">
      <alignment horizontal="center" vertical="center"/>
    </xf>
    <xf numFmtId="164" fontId="5128" fillId="0" borderId="0" xfId="0" applyNumberFormat="1" applyFont="1" applyAlignment="1">
      <alignment horizontal="center" vertical="center"/>
    </xf>
    <xf numFmtId="4" fontId="5129" fillId="0" borderId="0" xfId="0" applyNumberFormat="1" applyFont="1" applyAlignment="1">
      <alignment horizontal="center" vertical="center"/>
    </xf>
    <xf numFmtId="164" fontId="5130" fillId="0" borderId="0" xfId="0" applyNumberFormat="1" applyFont="1" applyAlignment="1">
      <alignment horizontal="center" vertical="center"/>
    </xf>
    <xf numFmtId="4" fontId="5131" fillId="0" borderId="0" xfId="0" applyNumberFormat="1" applyFont="1" applyAlignment="1">
      <alignment horizontal="center" vertical="center"/>
    </xf>
    <xf numFmtId="164" fontId="5132" fillId="0" borderId="0" xfId="0" applyNumberFormat="1" applyFont="1" applyAlignment="1">
      <alignment horizontal="center" vertical="center"/>
    </xf>
    <xf numFmtId="4" fontId="5133" fillId="0" borderId="0" xfId="0" applyNumberFormat="1" applyFont="1" applyAlignment="1">
      <alignment horizontal="center" vertical="center"/>
    </xf>
    <xf numFmtId="164" fontId="5134" fillId="0" borderId="0" xfId="0" applyNumberFormat="1" applyFont="1" applyAlignment="1">
      <alignment horizontal="center" vertical="center"/>
    </xf>
    <xf numFmtId="4" fontId="5135" fillId="0" borderId="0" xfId="0" applyNumberFormat="1" applyFont="1" applyAlignment="1">
      <alignment horizontal="center" vertical="center"/>
    </xf>
    <xf numFmtId="164" fontId="5136" fillId="0" borderId="0" xfId="0" applyNumberFormat="1" applyFont="1" applyAlignment="1">
      <alignment horizontal="center" vertical="center"/>
    </xf>
    <xf numFmtId="4" fontId="5137" fillId="0" borderId="0" xfId="0" applyNumberFormat="1" applyFont="1" applyAlignment="1">
      <alignment horizontal="center" vertical="center"/>
    </xf>
    <xf numFmtId="164" fontId="5138" fillId="0" borderId="0" xfId="0" applyNumberFormat="1" applyFont="1" applyAlignment="1">
      <alignment horizontal="center" vertical="center"/>
    </xf>
    <xf numFmtId="4" fontId="5139" fillId="0" borderId="0" xfId="0" applyNumberFormat="1" applyFont="1" applyAlignment="1">
      <alignment horizontal="center" vertical="center"/>
    </xf>
    <xf numFmtId="164" fontId="5140" fillId="0" borderId="0" xfId="0" applyNumberFormat="1" applyFont="1" applyAlignment="1">
      <alignment horizontal="center" vertical="center"/>
    </xf>
    <xf numFmtId="0" fontId="5141" fillId="0" borderId="0" xfId="0" applyFont="1" applyAlignment="1">
      <alignment horizontal="center" vertical="center" wrapText="1"/>
    </xf>
    <xf numFmtId="4" fontId="5148" fillId="0" borderId="0" xfId="0" applyNumberFormat="1" applyFont="1" applyAlignment="1">
      <alignment horizontal="center" vertical="center"/>
    </xf>
    <xf numFmtId="164" fontId="5149" fillId="0" borderId="0" xfId="0" applyNumberFormat="1" applyFont="1" applyAlignment="1">
      <alignment horizontal="center" vertical="center"/>
    </xf>
    <xf numFmtId="4" fontId="5150" fillId="0" borderId="0" xfId="0" applyNumberFormat="1" applyFont="1" applyAlignment="1">
      <alignment horizontal="center" vertical="center"/>
    </xf>
    <xf numFmtId="164" fontId="5151" fillId="0" borderId="0" xfId="0" applyNumberFormat="1" applyFont="1" applyAlignment="1">
      <alignment horizontal="center" vertical="center"/>
    </xf>
    <xf numFmtId="4" fontId="5152" fillId="0" borderId="0" xfId="0" applyNumberFormat="1" applyFont="1" applyAlignment="1">
      <alignment horizontal="center" vertical="center"/>
    </xf>
    <xf numFmtId="164" fontId="5153" fillId="0" borderId="0" xfId="0" applyNumberFormat="1" applyFont="1" applyAlignment="1">
      <alignment horizontal="center" vertical="center"/>
    </xf>
    <xf numFmtId="4" fontId="5154" fillId="0" borderId="0" xfId="0" applyNumberFormat="1" applyFont="1" applyAlignment="1">
      <alignment horizontal="center" vertical="center"/>
    </xf>
    <xf numFmtId="164" fontId="5155" fillId="0" borderId="0" xfId="0" applyNumberFormat="1" applyFont="1" applyAlignment="1">
      <alignment horizontal="center" vertical="center"/>
    </xf>
    <xf numFmtId="4" fontId="5156" fillId="0" borderId="0" xfId="0" applyNumberFormat="1" applyFont="1" applyAlignment="1">
      <alignment horizontal="center" vertical="center"/>
    </xf>
    <xf numFmtId="164" fontId="5157" fillId="0" borderId="0" xfId="0" applyNumberFormat="1" applyFont="1" applyAlignment="1">
      <alignment horizontal="center" vertical="center"/>
    </xf>
    <xf numFmtId="4" fontId="5158" fillId="0" borderId="0" xfId="0" applyNumberFormat="1" applyFont="1" applyAlignment="1">
      <alignment horizontal="center" vertical="center"/>
    </xf>
    <xf numFmtId="164" fontId="5159" fillId="0" borderId="0" xfId="0" applyNumberFormat="1" applyFont="1" applyAlignment="1">
      <alignment horizontal="center" vertical="center"/>
    </xf>
    <xf numFmtId="4" fontId="5160" fillId="0" borderId="0" xfId="0" applyNumberFormat="1" applyFont="1" applyAlignment="1">
      <alignment horizontal="center" vertical="center"/>
    </xf>
    <xf numFmtId="164" fontId="5161" fillId="0" borderId="0" xfId="0" applyNumberFormat="1" applyFont="1" applyAlignment="1">
      <alignment horizontal="center" vertical="center"/>
    </xf>
    <xf numFmtId="4" fontId="5162" fillId="0" borderId="0" xfId="0" applyNumberFormat="1" applyFont="1" applyAlignment="1">
      <alignment horizontal="center" vertical="center"/>
    </xf>
    <xf numFmtId="164" fontId="5163" fillId="0" borderId="0" xfId="0" applyNumberFormat="1" applyFont="1" applyAlignment="1">
      <alignment horizontal="center" vertical="center"/>
    </xf>
    <xf numFmtId="4" fontId="5164" fillId="0" borderId="0" xfId="0" applyNumberFormat="1" applyFont="1" applyAlignment="1">
      <alignment horizontal="center" vertical="center"/>
    </xf>
    <xf numFmtId="164" fontId="5165" fillId="0" borderId="0" xfId="0" applyNumberFormat="1" applyFont="1" applyAlignment="1">
      <alignment horizontal="center" vertical="center"/>
    </xf>
    <xf numFmtId="4" fontId="5166" fillId="0" borderId="0" xfId="0" applyNumberFormat="1" applyFont="1" applyAlignment="1">
      <alignment horizontal="center" vertical="center"/>
    </xf>
    <xf numFmtId="164" fontId="5167" fillId="0" borderId="0" xfId="0" applyNumberFormat="1" applyFont="1" applyAlignment="1">
      <alignment horizontal="center" vertical="center"/>
    </xf>
    <xf numFmtId="4" fontId="5168" fillId="0" borderId="0" xfId="0" applyNumberFormat="1" applyFont="1" applyAlignment="1">
      <alignment horizontal="center" vertical="center"/>
    </xf>
    <xf numFmtId="164" fontId="5169" fillId="0" borderId="0" xfId="0" applyNumberFormat="1" applyFont="1" applyAlignment="1">
      <alignment horizontal="center" vertical="center"/>
    </xf>
    <xf numFmtId="4" fontId="5170" fillId="0" borderId="0" xfId="0" applyNumberFormat="1" applyFont="1" applyAlignment="1">
      <alignment horizontal="center" vertical="center"/>
    </xf>
    <xf numFmtId="164" fontId="5171" fillId="0" borderId="0" xfId="0" applyNumberFormat="1" applyFont="1" applyAlignment="1">
      <alignment horizontal="center" vertical="center"/>
    </xf>
    <xf numFmtId="0" fontId="5172" fillId="0" borderId="0" xfId="0" applyFont="1" applyAlignment="1">
      <alignment horizontal="center" vertical="center" wrapText="1"/>
    </xf>
    <xf numFmtId="4" fontId="5179" fillId="0" borderId="0" xfId="0" applyNumberFormat="1" applyFont="1" applyAlignment="1">
      <alignment horizontal="center" vertical="center"/>
    </xf>
    <xf numFmtId="164" fontId="5180" fillId="0" borderId="0" xfId="0" applyNumberFormat="1" applyFont="1" applyAlignment="1">
      <alignment horizontal="center" vertical="center"/>
    </xf>
    <xf numFmtId="4" fontId="5181" fillId="0" borderId="0" xfId="0" applyNumberFormat="1" applyFont="1" applyAlignment="1">
      <alignment horizontal="center" vertical="center"/>
    </xf>
    <xf numFmtId="164" fontId="5182" fillId="0" borderId="0" xfId="0" applyNumberFormat="1" applyFont="1" applyAlignment="1">
      <alignment horizontal="center" vertical="center"/>
    </xf>
    <xf numFmtId="4" fontId="5183" fillId="0" borderId="0" xfId="0" applyNumberFormat="1" applyFont="1" applyAlignment="1">
      <alignment horizontal="center" vertical="center"/>
    </xf>
    <xf numFmtId="164" fontId="5184" fillId="0" borderId="0" xfId="0" applyNumberFormat="1" applyFont="1" applyAlignment="1">
      <alignment horizontal="center" vertical="center"/>
    </xf>
    <xf numFmtId="4" fontId="5185" fillId="0" borderId="0" xfId="0" applyNumberFormat="1" applyFont="1" applyAlignment="1">
      <alignment horizontal="center" vertical="center"/>
    </xf>
    <xf numFmtId="164" fontId="5186" fillId="0" borderId="0" xfId="0" applyNumberFormat="1" applyFont="1" applyAlignment="1">
      <alignment horizontal="center" vertical="center"/>
    </xf>
    <xf numFmtId="4" fontId="5187" fillId="0" borderId="0" xfId="0" applyNumberFormat="1" applyFont="1" applyAlignment="1">
      <alignment horizontal="center" vertical="center"/>
    </xf>
    <xf numFmtId="164" fontId="5188" fillId="0" borderId="0" xfId="0" applyNumberFormat="1" applyFont="1" applyAlignment="1">
      <alignment horizontal="center" vertical="center"/>
    </xf>
    <xf numFmtId="4" fontId="5189" fillId="0" borderId="0" xfId="0" applyNumberFormat="1" applyFont="1" applyAlignment="1">
      <alignment horizontal="center" vertical="center"/>
    </xf>
    <xf numFmtId="164" fontId="5190" fillId="0" borderId="0" xfId="0" applyNumberFormat="1" applyFont="1" applyAlignment="1">
      <alignment horizontal="center" vertical="center"/>
    </xf>
    <xf numFmtId="4" fontId="5191" fillId="0" borderId="0" xfId="0" applyNumberFormat="1" applyFont="1" applyAlignment="1">
      <alignment horizontal="center" vertical="center"/>
    </xf>
    <xf numFmtId="164" fontId="5192" fillId="0" borderId="0" xfId="0" applyNumberFormat="1" applyFont="1" applyAlignment="1">
      <alignment horizontal="center" vertical="center"/>
    </xf>
    <xf numFmtId="4" fontId="5193" fillId="0" borderId="0" xfId="0" applyNumberFormat="1" applyFont="1" applyAlignment="1">
      <alignment horizontal="center" vertical="center"/>
    </xf>
    <xf numFmtId="164" fontId="5194" fillId="0" borderId="0" xfId="0" applyNumberFormat="1" applyFont="1" applyAlignment="1">
      <alignment horizontal="center" vertical="center"/>
    </xf>
    <xf numFmtId="4" fontId="5195" fillId="0" borderId="0" xfId="0" applyNumberFormat="1" applyFont="1" applyAlignment="1">
      <alignment horizontal="center" vertical="center"/>
    </xf>
    <xf numFmtId="164" fontId="5196" fillId="0" borderId="0" xfId="0" applyNumberFormat="1" applyFont="1" applyAlignment="1">
      <alignment horizontal="center" vertical="center"/>
    </xf>
    <xf numFmtId="4" fontId="5197" fillId="0" borderId="0" xfId="0" applyNumberFormat="1" applyFont="1" applyAlignment="1">
      <alignment horizontal="center" vertical="center"/>
    </xf>
    <xf numFmtId="164" fontId="5198" fillId="0" borderId="0" xfId="0" applyNumberFormat="1" applyFont="1" applyAlignment="1">
      <alignment horizontal="center" vertical="center"/>
    </xf>
    <xf numFmtId="4" fontId="5199" fillId="0" borderId="0" xfId="0" applyNumberFormat="1" applyFont="1" applyAlignment="1">
      <alignment horizontal="center" vertical="center"/>
    </xf>
    <xf numFmtId="164" fontId="5200" fillId="0" borderId="0" xfId="0" applyNumberFormat="1" applyFont="1" applyAlignment="1">
      <alignment horizontal="center" vertical="center"/>
    </xf>
    <xf numFmtId="4" fontId="5201" fillId="0" borderId="0" xfId="0" applyNumberFormat="1" applyFont="1" applyAlignment="1">
      <alignment horizontal="center" vertical="center"/>
    </xf>
    <xf numFmtId="164" fontId="5202" fillId="0" borderId="0" xfId="0" applyNumberFormat="1" applyFont="1" applyAlignment="1">
      <alignment horizontal="center" vertical="center"/>
    </xf>
    <xf numFmtId="0" fontId="5203" fillId="0" borderId="0" xfId="0" applyFont="1" applyAlignment="1">
      <alignment horizontal="center" vertical="center" wrapText="1"/>
    </xf>
    <xf numFmtId="4" fontId="5210" fillId="0" borderId="0" xfId="0" applyNumberFormat="1" applyFont="1" applyAlignment="1">
      <alignment horizontal="center" vertical="center"/>
    </xf>
    <xf numFmtId="164" fontId="5211" fillId="0" borderId="0" xfId="0" applyNumberFormat="1" applyFont="1" applyAlignment="1">
      <alignment horizontal="center" vertical="center"/>
    </xf>
    <xf numFmtId="4" fontId="5212" fillId="0" borderId="0" xfId="0" applyNumberFormat="1" applyFont="1" applyAlignment="1">
      <alignment horizontal="center" vertical="center"/>
    </xf>
    <xf numFmtId="164" fontId="5213" fillId="0" borderId="0" xfId="0" applyNumberFormat="1" applyFont="1" applyAlignment="1">
      <alignment horizontal="center" vertical="center"/>
    </xf>
    <xf numFmtId="4" fontId="5214" fillId="0" borderId="0" xfId="0" applyNumberFormat="1" applyFont="1" applyAlignment="1">
      <alignment horizontal="center" vertical="center"/>
    </xf>
    <xf numFmtId="164" fontId="5215" fillId="0" borderId="0" xfId="0" applyNumberFormat="1" applyFont="1" applyAlignment="1">
      <alignment horizontal="center" vertical="center"/>
    </xf>
    <xf numFmtId="4" fontId="5216" fillId="0" borderId="0" xfId="0" applyNumberFormat="1" applyFont="1" applyAlignment="1">
      <alignment horizontal="center" vertical="center"/>
    </xf>
    <xf numFmtId="164" fontId="5217" fillId="0" borderId="0" xfId="0" applyNumberFormat="1" applyFont="1" applyAlignment="1">
      <alignment horizontal="center" vertical="center"/>
    </xf>
    <xf numFmtId="4" fontId="5218" fillId="0" borderId="0" xfId="0" applyNumberFormat="1" applyFont="1" applyAlignment="1">
      <alignment horizontal="center" vertical="center"/>
    </xf>
    <xf numFmtId="164" fontId="5219" fillId="0" borderId="0" xfId="0" applyNumberFormat="1" applyFont="1" applyAlignment="1">
      <alignment horizontal="center" vertical="center"/>
    </xf>
    <xf numFmtId="4" fontId="5220" fillId="0" borderId="0" xfId="0" applyNumberFormat="1" applyFont="1" applyAlignment="1">
      <alignment horizontal="center" vertical="center"/>
    </xf>
    <xf numFmtId="164" fontId="5221" fillId="0" borderId="0" xfId="0" applyNumberFormat="1" applyFont="1" applyAlignment="1">
      <alignment horizontal="center" vertical="center"/>
    </xf>
    <xf numFmtId="4" fontId="5222" fillId="0" borderId="0" xfId="0" applyNumberFormat="1" applyFont="1" applyAlignment="1">
      <alignment horizontal="center" vertical="center"/>
    </xf>
    <xf numFmtId="164" fontId="5223" fillId="0" borderId="0" xfId="0" applyNumberFormat="1" applyFont="1" applyAlignment="1">
      <alignment horizontal="center" vertical="center"/>
    </xf>
    <xf numFmtId="4" fontId="5224" fillId="0" borderId="0" xfId="0" applyNumberFormat="1" applyFont="1" applyAlignment="1">
      <alignment horizontal="center" vertical="center"/>
    </xf>
    <xf numFmtId="164" fontId="5225" fillId="0" borderId="0" xfId="0" applyNumberFormat="1" applyFont="1" applyAlignment="1">
      <alignment horizontal="center" vertical="center"/>
    </xf>
    <xf numFmtId="4" fontId="5226" fillId="0" borderId="0" xfId="0" applyNumberFormat="1" applyFont="1" applyAlignment="1">
      <alignment horizontal="center" vertical="center"/>
    </xf>
    <xf numFmtId="164" fontId="5227" fillId="0" borderId="0" xfId="0" applyNumberFormat="1" applyFont="1" applyAlignment="1">
      <alignment horizontal="center" vertical="center"/>
    </xf>
    <xf numFmtId="4" fontId="5228" fillId="0" borderId="0" xfId="0" applyNumberFormat="1" applyFont="1" applyAlignment="1">
      <alignment horizontal="center" vertical="center"/>
    </xf>
    <xf numFmtId="164" fontId="5229" fillId="0" borderId="0" xfId="0" applyNumberFormat="1" applyFont="1" applyAlignment="1">
      <alignment horizontal="center" vertical="center"/>
    </xf>
    <xf numFmtId="4" fontId="5230" fillId="0" borderId="0" xfId="0" applyNumberFormat="1" applyFont="1" applyAlignment="1">
      <alignment horizontal="center" vertical="center"/>
    </xf>
    <xf numFmtId="164" fontId="5231" fillId="0" borderId="0" xfId="0" applyNumberFormat="1" applyFont="1" applyAlignment="1">
      <alignment horizontal="center" vertical="center"/>
    </xf>
    <xf numFmtId="4" fontId="5232" fillId="0" borderId="0" xfId="0" applyNumberFormat="1" applyFont="1" applyAlignment="1">
      <alignment horizontal="center" vertical="center"/>
    </xf>
    <xf numFmtId="164" fontId="5233" fillId="0" borderId="0" xfId="0" applyNumberFormat="1" applyFont="1" applyAlignment="1">
      <alignment horizontal="center" vertical="center"/>
    </xf>
    <xf numFmtId="0" fontId="5234" fillId="0" borderId="0" xfId="0" applyFont="1" applyAlignment="1">
      <alignment horizontal="center" vertical="center" wrapText="1"/>
    </xf>
    <xf numFmtId="4" fontId="5241" fillId="0" borderId="0" xfId="0" applyNumberFormat="1" applyFont="1" applyAlignment="1">
      <alignment horizontal="center" vertical="center"/>
    </xf>
    <xf numFmtId="164" fontId="5242" fillId="0" borderId="0" xfId="0" applyNumberFormat="1" applyFont="1" applyAlignment="1">
      <alignment horizontal="center" vertical="center"/>
    </xf>
    <xf numFmtId="4" fontId="5243" fillId="0" borderId="0" xfId="0" applyNumberFormat="1" applyFont="1" applyAlignment="1">
      <alignment horizontal="center" vertical="center"/>
    </xf>
    <xf numFmtId="164" fontId="5244" fillId="0" borderId="0" xfId="0" applyNumberFormat="1" applyFont="1" applyAlignment="1">
      <alignment horizontal="center" vertical="center"/>
    </xf>
    <xf numFmtId="4" fontId="5245" fillId="0" borderId="0" xfId="0" applyNumberFormat="1" applyFont="1" applyAlignment="1">
      <alignment horizontal="center" vertical="center"/>
    </xf>
    <xf numFmtId="164" fontId="5246" fillId="0" borderId="0" xfId="0" applyNumberFormat="1" applyFont="1" applyAlignment="1">
      <alignment horizontal="center" vertical="center"/>
    </xf>
    <xf numFmtId="4" fontId="5247" fillId="0" borderId="0" xfId="0" applyNumberFormat="1" applyFont="1" applyAlignment="1">
      <alignment horizontal="center" vertical="center"/>
    </xf>
    <xf numFmtId="164" fontId="5248" fillId="0" borderId="0" xfId="0" applyNumberFormat="1" applyFont="1" applyAlignment="1">
      <alignment horizontal="center" vertical="center"/>
    </xf>
    <xf numFmtId="4" fontId="5249" fillId="0" borderId="0" xfId="0" applyNumberFormat="1" applyFont="1" applyAlignment="1">
      <alignment horizontal="center" vertical="center"/>
    </xf>
    <xf numFmtId="164" fontId="5250" fillId="0" borderId="0" xfId="0" applyNumberFormat="1" applyFont="1" applyAlignment="1">
      <alignment horizontal="center" vertical="center"/>
    </xf>
    <xf numFmtId="4" fontId="5251" fillId="0" borderId="0" xfId="0" applyNumberFormat="1" applyFont="1" applyAlignment="1">
      <alignment horizontal="center" vertical="center"/>
    </xf>
    <xf numFmtId="164" fontId="5252" fillId="0" borderId="0" xfId="0" applyNumberFormat="1" applyFont="1" applyAlignment="1">
      <alignment horizontal="center" vertical="center"/>
    </xf>
    <xf numFmtId="4" fontId="5253" fillId="0" borderId="0" xfId="0" applyNumberFormat="1" applyFont="1" applyAlignment="1">
      <alignment horizontal="center" vertical="center"/>
    </xf>
    <xf numFmtId="164" fontId="5254" fillId="0" borderId="0" xfId="0" applyNumberFormat="1" applyFont="1" applyAlignment="1">
      <alignment horizontal="center" vertical="center"/>
    </xf>
    <xf numFmtId="4" fontId="5255" fillId="0" borderId="0" xfId="0" applyNumberFormat="1" applyFont="1" applyAlignment="1">
      <alignment horizontal="center" vertical="center"/>
    </xf>
    <xf numFmtId="164" fontId="5256" fillId="0" borderId="0" xfId="0" applyNumberFormat="1" applyFont="1" applyAlignment="1">
      <alignment horizontal="center" vertical="center"/>
    </xf>
    <xf numFmtId="4" fontId="5257" fillId="0" borderId="0" xfId="0" applyNumberFormat="1" applyFont="1" applyAlignment="1">
      <alignment horizontal="center" vertical="center"/>
    </xf>
    <xf numFmtId="164" fontId="5258" fillId="0" borderId="0" xfId="0" applyNumberFormat="1" applyFont="1" applyAlignment="1">
      <alignment horizontal="center" vertical="center"/>
    </xf>
    <xf numFmtId="4" fontId="5259" fillId="0" borderId="0" xfId="0" applyNumberFormat="1" applyFont="1" applyAlignment="1">
      <alignment horizontal="center" vertical="center"/>
    </xf>
    <xf numFmtId="164" fontId="5260" fillId="0" borderId="0" xfId="0" applyNumberFormat="1" applyFont="1" applyAlignment="1">
      <alignment horizontal="center" vertical="center"/>
    </xf>
    <xf numFmtId="4" fontId="5261" fillId="0" borderId="0" xfId="0" applyNumberFormat="1" applyFont="1" applyAlignment="1">
      <alignment horizontal="center" vertical="center"/>
    </xf>
    <xf numFmtId="164" fontId="5262" fillId="0" borderId="0" xfId="0" applyNumberFormat="1" applyFont="1" applyAlignment="1">
      <alignment horizontal="center" vertical="center"/>
    </xf>
    <xf numFmtId="4" fontId="5263" fillId="0" borderId="0" xfId="0" applyNumberFormat="1" applyFont="1" applyAlignment="1">
      <alignment horizontal="center" vertical="center"/>
    </xf>
    <xf numFmtId="164" fontId="5264" fillId="0" borderId="0" xfId="0" applyNumberFormat="1" applyFont="1" applyAlignment="1">
      <alignment horizontal="center" vertical="center"/>
    </xf>
    <xf numFmtId="0" fontId="5265" fillId="0" borderId="0" xfId="0" applyFont="1" applyAlignment="1">
      <alignment horizontal="center" vertical="center" wrapText="1"/>
    </xf>
    <xf numFmtId="4" fontId="5272" fillId="0" borderId="0" xfId="0" applyNumberFormat="1" applyFont="1" applyAlignment="1">
      <alignment horizontal="center" vertical="center"/>
    </xf>
    <xf numFmtId="164" fontId="5273" fillId="0" borderId="0" xfId="0" applyNumberFormat="1" applyFont="1" applyAlignment="1">
      <alignment horizontal="center" vertical="center"/>
    </xf>
    <xf numFmtId="4" fontId="5274" fillId="0" borderId="0" xfId="0" applyNumberFormat="1" applyFont="1" applyAlignment="1">
      <alignment horizontal="center" vertical="center"/>
    </xf>
    <xf numFmtId="164" fontId="5275" fillId="0" borderId="0" xfId="0" applyNumberFormat="1" applyFont="1" applyAlignment="1">
      <alignment horizontal="center" vertical="center"/>
    </xf>
    <xf numFmtId="4" fontId="5276" fillId="0" borderId="0" xfId="0" applyNumberFormat="1" applyFont="1" applyAlignment="1">
      <alignment horizontal="center" vertical="center"/>
    </xf>
    <xf numFmtId="164" fontId="5277" fillId="0" borderId="0" xfId="0" applyNumberFormat="1" applyFont="1" applyAlignment="1">
      <alignment horizontal="center" vertical="center"/>
    </xf>
    <xf numFmtId="4" fontId="5278" fillId="0" borderId="0" xfId="0" applyNumberFormat="1" applyFont="1" applyAlignment="1">
      <alignment horizontal="center" vertical="center"/>
    </xf>
    <xf numFmtId="164" fontId="5279" fillId="0" borderId="0" xfId="0" applyNumberFormat="1" applyFont="1" applyAlignment="1">
      <alignment horizontal="center" vertical="center"/>
    </xf>
    <xf numFmtId="4" fontId="5280" fillId="0" borderId="0" xfId="0" applyNumberFormat="1" applyFont="1" applyAlignment="1">
      <alignment horizontal="center" vertical="center"/>
    </xf>
    <xf numFmtId="164" fontId="5281" fillId="0" borderId="0" xfId="0" applyNumberFormat="1" applyFont="1" applyAlignment="1">
      <alignment horizontal="center" vertical="center"/>
    </xf>
    <xf numFmtId="4" fontId="5282" fillId="0" borderId="0" xfId="0" applyNumberFormat="1" applyFont="1" applyAlignment="1">
      <alignment horizontal="center" vertical="center"/>
    </xf>
    <xf numFmtId="164" fontId="5283" fillId="0" borderId="0" xfId="0" applyNumberFormat="1" applyFont="1" applyAlignment="1">
      <alignment horizontal="center" vertical="center"/>
    </xf>
    <xf numFmtId="4" fontId="5284" fillId="0" borderId="0" xfId="0" applyNumberFormat="1" applyFont="1" applyAlignment="1">
      <alignment horizontal="center" vertical="center"/>
    </xf>
    <xf numFmtId="164" fontId="5285" fillId="0" borderId="0" xfId="0" applyNumberFormat="1" applyFont="1" applyAlignment="1">
      <alignment horizontal="center" vertical="center"/>
    </xf>
    <xf numFmtId="4" fontId="5286" fillId="0" borderId="0" xfId="0" applyNumberFormat="1" applyFont="1" applyAlignment="1">
      <alignment horizontal="center" vertical="center"/>
    </xf>
    <xf numFmtId="164" fontId="5287" fillId="0" borderId="0" xfId="0" applyNumberFormat="1" applyFont="1" applyAlignment="1">
      <alignment horizontal="center" vertical="center"/>
    </xf>
    <xf numFmtId="4" fontId="5288" fillId="0" borderId="0" xfId="0" applyNumberFormat="1" applyFont="1" applyAlignment="1">
      <alignment horizontal="center" vertical="center"/>
    </xf>
    <xf numFmtId="164" fontId="5289" fillId="0" borderId="0" xfId="0" applyNumberFormat="1" applyFont="1" applyAlignment="1">
      <alignment horizontal="center" vertical="center"/>
    </xf>
    <xf numFmtId="4" fontId="5290" fillId="0" borderId="0" xfId="0" applyNumberFormat="1" applyFont="1" applyAlignment="1">
      <alignment horizontal="center" vertical="center"/>
    </xf>
    <xf numFmtId="164" fontId="5291" fillId="0" borderId="0" xfId="0" applyNumberFormat="1" applyFont="1" applyAlignment="1">
      <alignment horizontal="center" vertical="center"/>
    </xf>
    <xf numFmtId="4" fontId="5292" fillId="0" borderId="0" xfId="0" applyNumberFormat="1" applyFont="1" applyAlignment="1">
      <alignment horizontal="center" vertical="center"/>
    </xf>
    <xf numFmtId="164" fontId="5293" fillId="0" borderId="0" xfId="0" applyNumberFormat="1" applyFont="1" applyAlignment="1">
      <alignment horizontal="center" vertical="center"/>
    </xf>
    <xf numFmtId="4" fontId="5294" fillId="0" borderId="0" xfId="0" applyNumberFormat="1" applyFont="1" applyAlignment="1">
      <alignment horizontal="center" vertical="center"/>
    </xf>
    <xf numFmtId="164" fontId="5295" fillId="0" borderId="0" xfId="0" applyNumberFormat="1" applyFont="1" applyAlignment="1">
      <alignment horizontal="center" vertical="center"/>
    </xf>
    <xf numFmtId="0" fontId="5296" fillId="0" borderId="0" xfId="0" applyFont="1" applyAlignment="1">
      <alignment horizontal="center" vertical="center" wrapText="1"/>
    </xf>
    <xf numFmtId="4" fontId="5303" fillId="0" borderId="0" xfId="0" applyNumberFormat="1" applyFont="1" applyAlignment="1">
      <alignment horizontal="center" vertical="center"/>
    </xf>
    <xf numFmtId="164" fontId="5304" fillId="0" borderId="0" xfId="0" applyNumberFormat="1" applyFont="1" applyAlignment="1">
      <alignment horizontal="center" vertical="center"/>
    </xf>
    <xf numFmtId="4" fontId="5305" fillId="0" borderId="0" xfId="0" applyNumberFormat="1" applyFont="1" applyAlignment="1">
      <alignment horizontal="center" vertical="center"/>
    </xf>
    <xf numFmtId="164" fontId="5306" fillId="0" borderId="0" xfId="0" applyNumberFormat="1" applyFont="1" applyAlignment="1">
      <alignment horizontal="center" vertical="center"/>
    </xf>
    <xf numFmtId="4" fontId="5307" fillId="0" borderId="0" xfId="0" applyNumberFormat="1" applyFont="1" applyAlignment="1">
      <alignment horizontal="center" vertical="center"/>
    </xf>
    <xf numFmtId="164" fontId="5308" fillId="0" borderId="0" xfId="0" applyNumberFormat="1" applyFont="1" applyAlignment="1">
      <alignment horizontal="center" vertical="center"/>
    </xf>
    <xf numFmtId="4" fontId="5309" fillId="0" borderId="0" xfId="0" applyNumberFormat="1" applyFont="1" applyAlignment="1">
      <alignment horizontal="center" vertical="center"/>
    </xf>
    <xf numFmtId="164" fontId="5310" fillId="0" borderId="0" xfId="0" applyNumberFormat="1" applyFont="1" applyAlignment="1">
      <alignment horizontal="center" vertical="center"/>
    </xf>
    <xf numFmtId="4" fontId="5311" fillId="0" borderId="0" xfId="0" applyNumberFormat="1" applyFont="1" applyAlignment="1">
      <alignment horizontal="center" vertical="center"/>
    </xf>
    <xf numFmtId="164" fontId="5312" fillId="0" borderId="0" xfId="0" applyNumberFormat="1" applyFont="1" applyAlignment="1">
      <alignment horizontal="center" vertical="center"/>
    </xf>
    <xf numFmtId="4" fontId="5313" fillId="0" borderId="0" xfId="0" applyNumberFormat="1" applyFont="1" applyAlignment="1">
      <alignment horizontal="center" vertical="center"/>
    </xf>
    <xf numFmtId="164" fontId="5314" fillId="0" borderId="0" xfId="0" applyNumberFormat="1" applyFont="1" applyAlignment="1">
      <alignment horizontal="center" vertical="center"/>
    </xf>
    <xf numFmtId="4" fontId="5315" fillId="0" borderId="0" xfId="0" applyNumberFormat="1" applyFont="1" applyAlignment="1">
      <alignment horizontal="center" vertical="center"/>
    </xf>
    <xf numFmtId="164" fontId="5316" fillId="0" borderId="0" xfId="0" applyNumberFormat="1" applyFont="1" applyAlignment="1">
      <alignment horizontal="center" vertical="center"/>
    </xf>
    <xf numFmtId="4" fontId="5317" fillId="0" borderId="0" xfId="0" applyNumberFormat="1" applyFont="1" applyAlignment="1">
      <alignment horizontal="center" vertical="center"/>
    </xf>
    <xf numFmtId="164" fontId="5318" fillId="0" borderId="0" xfId="0" applyNumberFormat="1" applyFont="1" applyAlignment="1">
      <alignment horizontal="center" vertical="center"/>
    </xf>
    <xf numFmtId="4" fontId="5319" fillId="0" borderId="0" xfId="0" applyNumberFormat="1" applyFont="1" applyAlignment="1">
      <alignment horizontal="center" vertical="center"/>
    </xf>
    <xf numFmtId="164" fontId="5320" fillId="0" borderId="0" xfId="0" applyNumberFormat="1" applyFont="1" applyAlignment="1">
      <alignment horizontal="center" vertical="center"/>
    </xf>
    <xf numFmtId="4" fontId="5321" fillId="0" borderId="0" xfId="0" applyNumberFormat="1" applyFont="1" applyAlignment="1">
      <alignment horizontal="center" vertical="center"/>
    </xf>
    <xf numFmtId="164" fontId="5322" fillId="0" borderId="0" xfId="0" applyNumberFormat="1" applyFont="1" applyAlignment="1">
      <alignment horizontal="center" vertical="center"/>
    </xf>
    <xf numFmtId="4" fontId="5323" fillId="0" borderId="0" xfId="0" applyNumberFormat="1" applyFont="1" applyAlignment="1">
      <alignment horizontal="center" vertical="center"/>
    </xf>
    <xf numFmtId="164" fontId="5324" fillId="0" borderId="0" xfId="0" applyNumberFormat="1" applyFont="1" applyAlignment="1">
      <alignment horizontal="center" vertical="center"/>
    </xf>
    <xf numFmtId="4" fontId="5325" fillId="0" borderId="0" xfId="0" applyNumberFormat="1" applyFont="1" applyAlignment="1">
      <alignment horizontal="center" vertical="center"/>
    </xf>
    <xf numFmtId="164" fontId="5326" fillId="0" borderId="0" xfId="0" applyNumberFormat="1" applyFont="1" applyAlignment="1">
      <alignment horizontal="center" vertical="center"/>
    </xf>
    <xf numFmtId="0" fontId="5327" fillId="0" borderId="0" xfId="0" applyFont="1" applyAlignment="1">
      <alignment horizontal="center" vertical="center" wrapText="1"/>
    </xf>
    <xf numFmtId="4" fontId="5334" fillId="0" borderId="0" xfId="0" applyNumberFormat="1" applyFont="1" applyAlignment="1">
      <alignment horizontal="center" vertical="center"/>
    </xf>
    <xf numFmtId="164" fontId="5335" fillId="0" borderId="0" xfId="0" applyNumberFormat="1" applyFont="1" applyAlignment="1">
      <alignment horizontal="center" vertical="center"/>
    </xf>
    <xf numFmtId="4" fontId="5336" fillId="0" borderId="0" xfId="0" applyNumberFormat="1" applyFont="1" applyAlignment="1">
      <alignment horizontal="center" vertical="center"/>
    </xf>
    <xf numFmtId="164" fontId="5337" fillId="0" borderId="0" xfId="0" applyNumberFormat="1" applyFont="1" applyAlignment="1">
      <alignment horizontal="center" vertical="center"/>
    </xf>
    <xf numFmtId="4" fontId="5338" fillId="0" borderId="0" xfId="0" applyNumberFormat="1" applyFont="1" applyAlignment="1">
      <alignment horizontal="center" vertical="center"/>
    </xf>
    <xf numFmtId="164" fontId="5339" fillId="0" borderId="0" xfId="0" applyNumberFormat="1" applyFont="1" applyAlignment="1">
      <alignment horizontal="center" vertical="center"/>
    </xf>
    <xf numFmtId="4" fontId="5340" fillId="0" borderId="0" xfId="0" applyNumberFormat="1" applyFont="1" applyAlignment="1">
      <alignment horizontal="center" vertical="center"/>
    </xf>
    <xf numFmtId="164" fontId="5341" fillId="0" borderId="0" xfId="0" applyNumberFormat="1" applyFont="1" applyAlignment="1">
      <alignment horizontal="center" vertical="center"/>
    </xf>
    <xf numFmtId="4" fontId="5342" fillId="0" borderId="0" xfId="0" applyNumberFormat="1" applyFont="1" applyAlignment="1">
      <alignment horizontal="center" vertical="center"/>
    </xf>
    <xf numFmtId="164" fontId="5343" fillId="0" borderId="0" xfId="0" applyNumberFormat="1" applyFont="1" applyAlignment="1">
      <alignment horizontal="center" vertical="center"/>
    </xf>
    <xf numFmtId="4" fontId="5344" fillId="0" borderId="0" xfId="0" applyNumberFormat="1" applyFont="1" applyAlignment="1">
      <alignment horizontal="center" vertical="center"/>
    </xf>
    <xf numFmtId="164" fontId="5345" fillId="0" borderId="0" xfId="0" applyNumberFormat="1" applyFont="1" applyAlignment="1">
      <alignment horizontal="center" vertical="center"/>
    </xf>
    <xf numFmtId="4" fontId="5346" fillId="0" borderId="0" xfId="0" applyNumberFormat="1" applyFont="1" applyAlignment="1">
      <alignment horizontal="center" vertical="center"/>
    </xf>
    <xf numFmtId="164" fontId="5347" fillId="0" borderId="0" xfId="0" applyNumberFormat="1" applyFont="1" applyAlignment="1">
      <alignment horizontal="center" vertical="center"/>
    </xf>
    <xf numFmtId="4" fontId="5348" fillId="0" borderId="0" xfId="0" applyNumberFormat="1" applyFont="1" applyAlignment="1">
      <alignment horizontal="center" vertical="center"/>
    </xf>
    <xf numFmtId="164" fontId="5349" fillId="0" borderId="0" xfId="0" applyNumberFormat="1" applyFont="1" applyAlignment="1">
      <alignment horizontal="center" vertical="center"/>
    </xf>
    <xf numFmtId="4" fontId="5350" fillId="0" borderId="0" xfId="0" applyNumberFormat="1" applyFont="1" applyAlignment="1">
      <alignment horizontal="center" vertical="center"/>
    </xf>
    <xf numFmtId="164" fontId="5351" fillId="0" borderId="0" xfId="0" applyNumberFormat="1" applyFont="1" applyAlignment="1">
      <alignment horizontal="center" vertical="center"/>
    </xf>
    <xf numFmtId="4" fontId="5352" fillId="0" borderId="0" xfId="0" applyNumberFormat="1" applyFont="1" applyAlignment="1">
      <alignment horizontal="center" vertical="center"/>
    </xf>
    <xf numFmtId="164" fontId="5353" fillId="0" borderId="0" xfId="0" applyNumberFormat="1" applyFont="1" applyAlignment="1">
      <alignment horizontal="center" vertical="center"/>
    </xf>
    <xf numFmtId="4" fontId="5354" fillId="0" borderId="0" xfId="0" applyNumberFormat="1" applyFont="1" applyAlignment="1">
      <alignment horizontal="center" vertical="center"/>
    </xf>
    <xf numFmtId="164" fontId="5355" fillId="0" borderId="0" xfId="0" applyNumberFormat="1" applyFont="1" applyAlignment="1">
      <alignment horizontal="center" vertical="center"/>
    </xf>
    <xf numFmtId="4" fontId="5356" fillId="0" borderId="0" xfId="0" applyNumberFormat="1" applyFont="1" applyAlignment="1">
      <alignment horizontal="center" vertical="center"/>
    </xf>
    <xf numFmtId="164" fontId="5357" fillId="0" borderId="0" xfId="0" applyNumberFormat="1" applyFont="1" applyAlignment="1">
      <alignment horizontal="center" vertical="center"/>
    </xf>
    <xf numFmtId="0" fontId="5358" fillId="0" borderId="0" xfId="0" applyFont="1" applyAlignment="1">
      <alignment horizontal="center" vertical="center" wrapText="1"/>
    </xf>
    <xf numFmtId="4" fontId="5365" fillId="0" borderId="0" xfId="0" applyNumberFormat="1" applyFont="1" applyAlignment="1">
      <alignment horizontal="center" vertical="center"/>
    </xf>
    <xf numFmtId="164" fontId="5366" fillId="0" borderId="0" xfId="0" applyNumberFormat="1" applyFont="1" applyAlignment="1">
      <alignment horizontal="center" vertical="center"/>
    </xf>
    <xf numFmtId="4" fontId="5367" fillId="0" borderId="0" xfId="0" applyNumberFormat="1" applyFont="1" applyAlignment="1">
      <alignment horizontal="center" vertical="center"/>
    </xf>
    <xf numFmtId="164" fontId="5368" fillId="0" borderId="0" xfId="0" applyNumberFormat="1" applyFont="1" applyAlignment="1">
      <alignment horizontal="center" vertical="center"/>
    </xf>
    <xf numFmtId="4" fontId="5369" fillId="0" borderId="0" xfId="0" applyNumberFormat="1" applyFont="1" applyAlignment="1">
      <alignment horizontal="center" vertical="center"/>
    </xf>
    <xf numFmtId="164" fontId="5370" fillId="0" borderId="0" xfId="0" applyNumberFormat="1" applyFont="1" applyAlignment="1">
      <alignment horizontal="center" vertical="center"/>
    </xf>
    <xf numFmtId="4" fontId="5371" fillId="0" borderId="0" xfId="0" applyNumberFormat="1" applyFont="1" applyAlignment="1">
      <alignment horizontal="center" vertical="center"/>
    </xf>
    <xf numFmtId="164" fontId="5372" fillId="0" borderId="0" xfId="0" applyNumberFormat="1" applyFont="1" applyAlignment="1">
      <alignment horizontal="center" vertical="center"/>
    </xf>
    <xf numFmtId="4" fontId="5373" fillId="0" borderId="0" xfId="0" applyNumberFormat="1" applyFont="1" applyAlignment="1">
      <alignment horizontal="center" vertical="center"/>
    </xf>
    <xf numFmtId="164" fontId="5374" fillId="0" borderId="0" xfId="0" applyNumberFormat="1" applyFont="1" applyAlignment="1">
      <alignment horizontal="center" vertical="center"/>
    </xf>
    <xf numFmtId="4" fontId="5375" fillId="0" borderId="0" xfId="0" applyNumberFormat="1" applyFont="1" applyAlignment="1">
      <alignment horizontal="center" vertical="center"/>
    </xf>
    <xf numFmtId="164" fontId="5376" fillId="0" borderId="0" xfId="0" applyNumberFormat="1" applyFont="1" applyAlignment="1">
      <alignment horizontal="center" vertical="center"/>
    </xf>
    <xf numFmtId="4" fontId="5377" fillId="0" borderId="0" xfId="0" applyNumberFormat="1" applyFont="1" applyAlignment="1">
      <alignment horizontal="center" vertical="center"/>
    </xf>
    <xf numFmtId="164" fontId="5378" fillId="0" borderId="0" xfId="0" applyNumberFormat="1" applyFont="1" applyAlignment="1">
      <alignment horizontal="center" vertical="center"/>
    </xf>
    <xf numFmtId="4" fontId="5379" fillId="0" borderId="0" xfId="0" applyNumberFormat="1" applyFont="1" applyAlignment="1">
      <alignment horizontal="center" vertical="center"/>
    </xf>
    <xf numFmtId="164" fontId="5380" fillId="0" borderId="0" xfId="0" applyNumberFormat="1" applyFont="1" applyAlignment="1">
      <alignment horizontal="center" vertical="center"/>
    </xf>
    <xf numFmtId="4" fontId="5381" fillId="0" borderId="0" xfId="0" applyNumberFormat="1" applyFont="1" applyAlignment="1">
      <alignment horizontal="center" vertical="center"/>
    </xf>
    <xf numFmtId="164" fontId="5382" fillId="0" borderId="0" xfId="0" applyNumberFormat="1" applyFont="1" applyAlignment="1">
      <alignment horizontal="center" vertical="center"/>
    </xf>
    <xf numFmtId="4" fontId="5383" fillId="0" borderId="0" xfId="0" applyNumberFormat="1" applyFont="1" applyAlignment="1">
      <alignment horizontal="center" vertical="center"/>
    </xf>
    <xf numFmtId="164" fontId="5384" fillId="0" borderId="0" xfId="0" applyNumberFormat="1" applyFont="1" applyAlignment="1">
      <alignment horizontal="center" vertical="center"/>
    </xf>
    <xf numFmtId="4" fontId="5385" fillId="0" borderId="0" xfId="0" applyNumberFormat="1" applyFont="1" applyAlignment="1">
      <alignment horizontal="center" vertical="center"/>
    </xf>
    <xf numFmtId="164" fontId="5386" fillId="0" borderId="0" xfId="0" applyNumberFormat="1" applyFont="1" applyAlignment="1">
      <alignment horizontal="center" vertical="center"/>
    </xf>
    <xf numFmtId="4" fontId="5387" fillId="0" borderId="0" xfId="0" applyNumberFormat="1" applyFont="1" applyAlignment="1">
      <alignment horizontal="center" vertical="center"/>
    </xf>
    <xf numFmtId="164" fontId="5388" fillId="0" borderId="0" xfId="0" applyNumberFormat="1" applyFont="1" applyAlignment="1">
      <alignment horizontal="center" vertical="center"/>
    </xf>
    <xf numFmtId="0" fontId="5389" fillId="0" borderId="0" xfId="0" applyFont="1" applyAlignment="1">
      <alignment horizontal="center" vertical="center" wrapText="1"/>
    </xf>
    <xf numFmtId="4" fontId="5396" fillId="0" borderId="0" xfId="0" applyNumberFormat="1" applyFont="1" applyAlignment="1">
      <alignment horizontal="center" vertical="center"/>
    </xf>
    <xf numFmtId="164" fontId="5397" fillId="0" borderId="0" xfId="0" applyNumberFormat="1" applyFont="1" applyAlignment="1">
      <alignment horizontal="center" vertical="center"/>
    </xf>
    <xf numFmtId="4" fontId="5398" fillId="0" borderId="0" xfId="0" applyNumberFormat="1" applyFont="1" applyAlignment="1">
      <alignment horizontal="center" vertical="center"/>
    </xf>
    <xf numFmtId="164" fontId="5399" fillId="0" borderId="0" xfId="0" applyNumberFormat="1" applyFont="1" applyAlignment="1">
      <alignment horizontal="center" vertical="center"/>
    </xf>
    <xf numFmtId="4" fontId="5400" fillId="0" borderId="0" xfId="0" applyNumberFormat="1" applyFont="1" applyAlignment="1">
      <alignment horizontal="center" vertical="center"/>
    </xf>
    <xf numFmtId="164" fontId="5401" fillId="0" borderId="0" xfId="0" applyNumberFormat="1" applyFont="1" applyAlignment="1">
      <alignment horizontal="center" vertical="center"/>
    </xf>
    <xf numFmtId="4" fontId="5402" fillId="0" borderId="0" xfId="0" applyNumberFormat="1" applyFont="1" applyAlignment="1">
      <alignment horizontal="center" vertical="center"/>
    </xf>
    <xf numFmtId="164" fontId="5403" fillId="0" borderId="0" xfId="0" applyNumberFormat="1" applyFont="1" applyAlignment="1">
      <alignment horizontal="center" vertical="center"/>
    </xf>
    <xf numFmtId="4" fontId="5404" fillId="0" borderId="0" xfId="0" applyNumberFormat="1" applyFont="1" applyAlignment="1">
      <alignment horizontal="center" vertical="center"/>
    </xf>
    <xf numFmtId="164" fontId="5405" fillId="0" borderId="0" xfId="0" applyNumberFormat="1" applyFont="1" applyAlignment="1">
      <alignment horizontal="center" vertical="center"/>
    </xf>
    <xf numFmtId="4" fontId="5406" fillId="0" borderId="0" xfId="0" applyNumberFormat="1" applyFont="1" applyAlignment="1">
      <alignment horizontal="center" vertical="center"/>
    </xf>
    <xf numFmtId="164" fontId="5407" fillId="0" borderId="0" xfId="0" applyNumberFormat="1" applyFont="1" applyAlignment="1">
      <alignment horizontal="center" vertical="center"/>
    </xf>
    <xf numFmtId="4" fontId="5408" fillId="0" borderId="0" xfId="0" applyNumberFormat="1" applyFont="1" applyAlignment="1">
      <alignment horizontal="center" vertical="center"/>
    </xf>
    <xf numFmtId="164" fontId="5409" fillId="0" borderId="0" xfId="0" applyNumberFormat="1" applyFont="1" applyAlignment="1">
      <alignment horizontal="center" vertical="center"/>
    </xf>
    <xf numFmtId="4" fontId="5410" fillId="0" borderId="0" xfId="0" applyNumberFormat="1" applyFont="1" applyAlignment="1">
      <alignment horizontal="center" vertical="center"/>
    </xf>
    <xf numFmtId="164" fontId="5411" fillId="0" borderId="0" xfId="0" applyNumberFormat="1" applyFont="1" applyAlignment="1">
      <alignment horizontal="center" vertical="center"/>
    </xf>
    <xf numFmtId="4" fontId="5412" fillId="0" borderId="0" xfId="0" applyNumberFormat="1" applyFont="1" applyAlignment="1">
      <alignment horizontal="center" vertical="center"/>
    </xf>
    <xf numFmtId="164" fontId="5413" fillId="0" borderId="0" xfId="0" applyNumberFormat="1" applyFont="1" applyAlignment="1">
      <alignment horizontal="center" vertical="center"/>
    </xf>
    <xf numFmtId="4" fontId="5414" fillId="0" borderId="0" xfId="0" applyNumberFormat="1" applyFont="1" applyAlignment="1">
      <alignment horizontal="center" vertical="center"/>
    </xf>
    <xf numFmtId="164" fontId="5415" fillId="0" borderId="0" xfId="0" applyNumberFormat="1" applyFont="1" applyAlignment="1">
      <alignment horizontal="center" vertical="center"/>
    </xf>
    <xf numFmtId="4" fontId="5416" fillId="0" borderId="0" xfId="0" applyNumberFormat="1" applyFont="1" applyAlignment="1">
      <alignment horizontal="center" vertical="center"/>
    </xf>
    <xf numFmtId="164" fontId="5417" fillId="0" borderId="0" xfId="0" applyNumberFormat="1" applyFont="1" applyAlignment="1">
      <alignment horizontal="center" vertical="center"/>
    </xf>
    <xf numFmtId="4" fontId="5418" fillId="0" borderId="0" xfId="0" applyNumberFormat="1" applyFont="1" applyAlignment="1">
      <alignment horizontal="center" vertical="center"/>
    </xf>
    <xf numFmtId="164" fontId="5419" fillId="0" borderId="0" xfId="0" applyNumberFormat="1" applyFont="1" applyAlignment="1">
      <alignment horizontal="center" vertical="center"/>
    </xf>
    <xf numFmtId="0" fontId="5420" fillId="0" borderId="0" xfId="0" applyFont="1" applyAlignment="1">
      <alignment horizontal="center" vertical="center" wrapText="1"/>
    </xf>
    <xf numFmtId="4" fontId="5427" fillId="0" borderId="0" xfId="0" applyNumberFormat="1" applyFont="1" applyAlignment="1">
      <alignment horizontal="center" vertical="center"/>
    </xf>
    <xf numFmtId="164" fontId="5428" fillId="0" borderId="0" xfId="0" applyNumberFormat="1" applyFont="1" applyAlignment="1">
      <alignment horizontal="center" vertical="center"/>
    </xf>
    <xf numFmtId="4" fontId="5429" fillId="0" borderId="0" xfId="0" applyNumberFormat="1" applyFont="1" applyAlignment="1">
      <alignment horizontal="center" vertical="center"/>
    </xf>
    <xf numFmtId="164" fontId="5430" fillId="0" borderId="0" xfId="0" applyNumberFormat="1" applyFont="1" applyAlignment="1">
      <alignment horizontal="center" vertical="center"/>
    </xf>
    <xf numFmtId="4" fontId="5431" fillId="0" borderId="0" xfId="0" applyNumberFormat="1" applyFont="1" applyAlignment="1">
      <alignment horizontal="center" vertical="center"/>
    </xf>
    <xf numFmtId="164" fontId="5432" fillId="0" borderId="0" xfId="0" applyNumberFormat="1" applyFont="1" applyAlignment="1">
      <alignment horizontal="center" vertical="center"/>
    </xf>
    <xf numFmtId="4" fontId="5433" fillId="0" borderId="0" xfId="0" applyNumberFormat="1" applyFont="1" applyAlignment="1">
      <alignment horizontal="center" vertical="center"/>
    </xf>
    <xf numFmtId="164" fontId="5434" fillId="0" borderId="0" xfId="0" applyNumberFormat="1" applyFont="1" applyAlignment="1">
      <alignment horizontal="center" vertical="center"/>
    </xf>
    <xf numFmtId="4" fontId="5435" fillId="0" borderId="0" xfId="0" applyNumberFormat="1" applyFont="1" applyAlignment="1">
      <alignment horizontal="center" vertical="center"/>
    </xf>
    <xf numFmtId="164" fontId="5436" fillId="0" borderId="0" xfId="0" applyNumberFormat="1" applyFont="1" applyAlignment="1">
      <alignment horizontal="center" vertical="center"/>
    </xf>
    <xf numFmtId="4" fontId="5437" fillId="0" borderId="0" xfId="0" applyNumberFormat="1" applyFont="1" applyAlignment="1">
      <alignment horizontal="center" vertical="center"/>
    </xf>
    <xf numFmtId="164" fontId="5438" fillId="0" borderId="0" xfId="0" applyNumberFormat="1" applyFont="1" applyAlignment="1">
      <alignment horizontal="center" vertical="center"/>
    </xf>
    <xf numFmtId="4" fontId="5439" fillId="0" borderId="0" xfId="0" applyNumberFormat="1" applyFont="1" applyAlignment="1">
      <alignment horizontal="center" vertical="center"/>
    </xf>
    <xf numFmtId="164" fontId="5440" fillId="0" borderId="0" xfId="0" applyNumberFormat="1" applyFont="1" applyAlignment="1">
      <alignment horizontal="center" vertical="center"/>
    </xf>
    <xf numFmtId="4" fontId="5441" fillId="0" borderId="0" xfId="0" applyNumberFormat="1" applyFont="1" applyAlignment="1">
      <alignment horizontal="center" vertical="center"/>
    </xf>
    <xf numFmtId="164" fontId="5442" fillId="0" borderId="0" xfId="0" applyNumberFormat="1" applyFont="1" applyAlignment="1">
      <alignment horizontal="center" vertical="center"/>
    </xf>
    <xf numFmtId="4" fontId="5443" fillId="0" borderId="0" xfId="0" applyNumberFormat="1" applyFont="1" applyAlignment="1">
      <alignment horizontal="center" vertical="center"/>
    </xf>
    <xf numFmtId="164" fontId="5444" fillId="0" borderId="0" xfId="0" applyNumberFormat="1" applyFont="1" applyAlignment="1">
      <alignment horizontal="center" vertical="center"/>
    </xf>
    <xf numFmtId="4" fontId="5445" fillId="0" borderId="0" xfId="0" applyNumberFormat="1" applyFont="1" applyAlignment="1">
      <alignment horizontal="center" vertical="center"/>
    </xf>
    <xf numFmtId="164" fontId="5446" fillId="0" borderId="0" xfId="0" applyNumberFormat="1" applyFont="1" applyAlignment="1">
      <alignment horizontal="center" vertical="center"/>
    </xf>
    <xf numFmtId="4" fontId="5447" fillId="0" borderId="0" xfId="0" applyNumberFormat="1" applyFont="1" applyAlignment="1">
      <alignment horizontal="center" vertical="center"/>
    </xf>
    <xf numFmtId="164" fontId="5448" fillId="0" borderId="0" xfId="0" applyNumberFormat="1" applyFont="1" applyAlignment="1">
      <alignment horizontal="center" vertical="center"/>
    </xf>
    <xf numFmtId="4" fontId="5449" fillId="0" borderId="0" xfId="0" applyNumberFormat="1" applyFont="1" applyAlignment="1">
      <alignment horizontal="center" vertical="center"/>
    </xf>
    <xf numFmtId="164" fontId="5450" fillId="0" borderId="0" xfId="0" applyNumberFormat="1" applyFont="1" applyAlignment="1">
      <alignment horizontal="center" vertical="center"/>
    </xf>
    <xf numFmtId="0" fontId="5451" fillId="3" borderId="1" xfId="0" applyFont="1" applyFill="1" applyBorder="1" applyAlignment="1">
      <alignment horizontal="center" vertical="center" wrapText="1"/>
    </xf>
    <xf numFmtId="164" fontId="5451" fillId="3" borderId="1" xfId="0" applyNumberFormat="1" applyFont="1" applyFill="1" applyBorder="1" applyAlignment="1">
      <alignment horizontal="center" vertical="center" wrapText="1"/>
    </xf>
    <xf numFmtId="0" fontId="5452" fillId="0" borderId="0" xfId="0" applyFont="1" applyAlignment="1">
      <alignment horizontal="center" vertical="center" wrapText="1"/>
    </xf>
    <xf numFmtId="4" fontId="5459" fillId="0" borderId="0" xfId="0" applyNumberFormat="1" applyFont="1" applyAlignment="1">
      <alignment horizontal="center" vertical="center"/>
    </xf>
    <xf numFmtId="164" fontId="5460" fillId="0" borderId="0" xfId="0" applyNumberFormat="1" applyFont="1" applyAlignment="1">
      <alignment horizontal="center" vertical="center"/>
    </xf>
    <xf numFmtId="4" fontId="5461" fillId="0" borderId="0" xfId="0" applyNumberFormat="1" applyFont="1" applyAlignment="1">
      <alignment horizontal="center" vertical="center"/>
    </xf>
    <xf numFmtId="164" fontId="5462" fillId="0" borderId="0" xfId="0" applyNumberFormat="1" applyFont="1" applyAlignment="1">
      <alignment horizontal="center" vertical="center"/>
    </xf>
    <xf numFmtId="4" fontId="5463" fillId="0" borderId="0" xfId="0" applyNumberFormat="1" applyFont="1" applyAlignment="1">
      <alignment horizontal="center" vertical="center"/>
    </xf>
    <xf numFmtId="164" fontId="5464" fillId="0" borderId="0" xfId="0" applyNumberFormat="1" applyFont="1" applyAlignment="1">
      <alignment horizontal="center" vertical="center"/>
    </xf>
    <xf numFmtId="4" fontId="5465" fillId="0" borderId="0" xfId="0" applyNumberFormat="1" applyFont="1" applyAlignment="1">
      <alignment horizontal="center" vertical="center"/>
    </xf>
    <xf numFmtId="164" fontId="5466" fillId="0" borderId="0" xfId="0" applyNumberFormat="1" applyFont="1" applyAlignment="1">
      <alignment horizontal="center" vertical="center"/>
    </xf>
    <xf numFmtId="4" fontId="5467" fillId="0" borderId="0" xfId="0" applyNumberFormat="1" applyFont="1" applyAlignment="1">
      <alignment horizontal="center" vertical="center"/>
    </xf>
    <xf numFmtId="164" fontId="5468" fillId="0" borderId="0" xfId="0" applyNumberFormat="1" applyFont="1" applyAlignment="1">
      <alignment horizontal="center" vertical="center"/>
    </xf>
    <xf numFmtId="4" fontId="5469" fillId="0" borderId="0" xfId="0" applyNumberFormat="1" applyFont="1" applyAlignment="1">
      <alignment horizontal="center" vertical="center"/>
    </xf>
    <xf numFmtId="164" fontId="5470" fillId="0" borderId="0" xfId="0" applyNumberFormat="1" applyFont="1" applyAlignment="1">
      <alignment horizontal="center" vertical="center"/>
    </xf>
    <xf numFmtId="4" fontId="5471" fillId="0" borderId="0" xfId="0" applyNumberFormat="1" applyFont="1" applyAlignment="1">
      <alignment horizontal="center" vertical="center"/>
    </xf>
    <xf numFmtId="164" fontId="5472" fillId="0" borderId="0" xfId="0" applyNumberFormat="1" applyFont="1" applyAlignment="1">
      <alignment horizontal="center" vertical="center"/>
    </xf>
    <xf numFmtId="4" fontId="5473" fillId="0" borderId="0" xfId="0" applyNumberFormat="1" applyFont="1" applyAlignment="1">
      <alignment horizontal="center" vertical="center"/>
    </xf>
    <xf numFmtId="164" fontId="5474" fillId="0" borderId="0" xfId="0" applyNumberFormat="1" applyFont="1" applyAlignment="1">
      <alignment horizontal="center" vertical="center"/>
    </xf>
    <xf numFmtId="4" fontId="5475" fillId="0" borderId="0" xfId="0" applyNumberFormat="1" applyFont="1" applyAlignment="1">
      <alignment horizontal="center" vertical="center"/>
    </xf>
    <xf numFmtId="164" fontId="5476" fillId="0" borderId="0" xfId="0" applyNumberFormat="1" applyFont="1" applyAlignment="1">
      <alignment horizontal="center" vertical="center"/>
    </xf>
    <xf numFmtId="4" fontId="5477" fillId="0" borderId="0" xfId="0" applyNumberFormat="1" applyFont="1" applyAlignment="1">
      <alignment horizontal="center" vertical="center"/>
    </xf>
    <xf numFmtId="164" fontId="5478" fillId="0" borderId="0" xfId="0" applyNumberFormat="1" applyFont="1" applyAlignment="1">
      <alignment horizontal="center" vertical="center"/>
    </xf>
    <xf numFmtId="4" fontId="5479" fillId="0" borderId="0" xfId="0" applyNumberFormat="1" applyFont="1" applyAlignment="1">
      <alignment horizontal="center" vertical="center"/>
    </xf>
    <xf numFmtId="164" fontId="5480" fillId="0" borderId="0" xfId="0" applyNumberFormat="1" applyFont="1" applyAlignment="1">
      <alignment horizontal="center" vertical="center"/>
    </xf>
    <xf numFmtId="4" fontId="5481" fillId="0" borderId="0" xfId="0" applyNumberFormat="1" applyFont="1" applyAlignment="1">
      <alignment horizontal="center" vertical="center"/>
    </xf>
    <xf numFmtId="164" fontId="5482" fillId="0" borderId="0" xfId="0" applyNumberFormat="1" applyFont="1" applyAlignment="1">
      <alignment horizontal="center" vertical="center"/>
    </xf>
    <xf numFmtId="0" fontId="5483" fillId="0" borderId="0" xfId="0" applyFont="1" applyAlignment="1">
      <alignment horizontal="center" vertical="center" wrapText="1"/>
    </xf>
    <xf numFmtId="4" fontId="5490" fillId="0" borderId="0" xfId="0" applyNumberFormat="1" applyFont="1" applyAlignment="1">
      <alignment horizontal="center" vertical="center"/>
    </xf>
    <xf numFmtId="164" fontId="5491" fillId="0" borderId="0" xfId="0" applyNumberFormat="1" applyFont="1" applyAlignment="1">
      <alignment horizontal="center" vertical="center"/>
    </xf>
    <xf numFmtId="4" fontId="5492" fillId="0" borderId="0" xfId="0" applyNumberFormat="1" applyFont="1" applyAlignment="1">
      <alignment horizontal="center" vertical="center"/>
    </xf>
    <xf numFmtId="164" fontId="5493" fillId="0" borderId="0" xfId="0" applyNumberFormat="1" applyFont="1" applyAlignment="1">
      <alignment horizontal="center" vertical="center"/>
    </xf>
    <xf numFmtId="4" fontId="5494" fillId="0" borderId="0" xfId="0" applyNumberFormat="1" applyFont="1" applyAlignment="1">
      <alignment horizontal="center" vertical="center"/>
    </xf>
    <xf numFmtId="164" fontId="5495" fillId="0" borderId="0" xfId="0" applyNumberFormat="1" applyFont="1" applyAlignment="1">
      <alignment horizontal="center" vertical="center"/>
    </xf>
    <xf numFmtId="4" fontId="5496" fillId="0" borderId="0" xfId="0" applyNumberFormat="1" applyFont="1" applyAlignment="1">
      <alignment horizontal="center" vertical="center"/>
    </xf>
    <xf numFmtId="164" fontId="5497" fillId="0" borderId="0" xfId="0" applyNumberFormat="1" applyFont="1" applyAlignment="1">
      <alignment horizontal="center" vertical="center"/>
    </xf>
    <xf numFmtId="4" fontId="5498" fillId="0" borderId="0" xfId="0" applyNumberFormat="1" applyFont="1" applyAlignment="1">
      <alignment horizontal="center" vertical="center"/>
    </xf>
    <xf numFmtId="164" fontId="5499" fillId="0" borderId="0" xfId="0" applyNumberFormat="1" applyFont="1" applyAlignment="1">
      <alignment horizontal="center" vertical="center"/>
    </xf>
    <xf numFmtId="4" fontId="5500" fillId="0" borderId="0" xfId="0" applyNumberFormat="1" applyFont="1" applyAlignment="1">
      <alignment horizontal="center" vertical="center"/>
    </xf>
    <xf numFmtId="164" fontId="5501" fillId="0" borderId="0" xfId="0" applyNumberFormat="1" applyFont="1" applyAlignment="1">
      <alignment horizontal="center" vertical="center"/>
    </xf>
    <xf numFmtId="4" fontId="5502" fillId="0" borderId="0" xfId="0" applyNumberFormat="1" applyFont="1" applyAlignment="1">
      <alignment horizontal="center" vertical="center"/>
    </xf>
    <xf numFmtId="164" fontId="5503" fillId="0" borderId="0" xfId="0" applyNumberFormat="1" applyFont="1" applyAlignment="1">
      <alignment horizontal="center" vertical="center"/>
    </xf>
    <xf numFmtId="4" fontId="5504" fillId="0" borderId="0" xfId="0" applyNumberFormat="1" applyFont="1" applyAlignment="1">
      <alignment horizontal="center" vertical="center"/>
    </xf>
    <xf numFmtId="164" fontId="5505" fillId="0" borderId="0" xfId="0" applyNumberFormat="1" applyFont="1" applyAlignment="1">
      <alignment horizontal="center" vertical="center"/>
    </xf>
    <xf numFmtId="4" fontId="5506" fillId="0" borderId="0" xfId="0" applyNumberFormat="1" applyFont="1" applyAlignment="1">
      <alignment horizontal="center" vertical="center"/>
    </xf>
    <xf numFmtId="164" fontId="5507" fillId="0" borderId="0" xfId="0" applyNumberFormat="1" applyFont="1" applyAlignment="1">
      <alignment horizontal="center" vertical="center"/>
    </xf>
    <xf numFmtId="4" fontId="5508" fillId="0" borderId="0" xfId="0" applyNumberFormat="1" applyFont="1" applyAlignment="1">
      <alignment horizontal="center" vertical="center"/>
    </xf>
    <xf numFmtId="164" fontId="5509" fillId="0" borderId="0" xfId="0" applyNumberFormat="1" applyFont="1" applyAlignment="1">
      <alignment horizontal="center" vertical="center"/>
    </xf>
    <xf numFmtId="4" fontId="5510" fillId="0" borderId="0" xfId="0" applyNumberFormat="1" applyFont="1" applyAlignment="1">
      <alignment horizontal="center" vertical="center"/>
    </xf>
    <xf numFmtId="164" fontId="5511" fillId="0" borderId="0" xfId="0" applyNumberFormat="1" applyFont="1" applyAlignment="1">
      <alignment horizontal="center" vertical="center"/>
    </xf>
    <xf numFmtId="4" fontId="5512" fillId="0" borderId="0" xfId="0" applyNumberFormat="1" applyFont="1" applyAlignment="1">
      <alignment horizontal="center" vertical="center"/>
    </xf>
    <xf numFmtId="164" fontId="5513" fillId="0" borderId="0" xfId="0" applyNumberFormat="1" applyFont="1" applyAlignment="1">
      <alignment horizontal="center" vertical="center"/>
    </xf>
    <xf numFmtId="0" fontId="5514" fillId="0" borderId="0" xfId="0" applyFont="1" applyAlignment="1">
      <alignment horizontal="center" vertical="center" wrapText="1"/>
    </xf>
    <xf numFmtId="4" fontId="5521" fillId="0" borderId="0" xfId="0" applyNumberFormat="1" applyFont="1" applyAlignment="1">
      <alignment horizontal="center" vertical="center"/>
    </xf>
    <xf numFmtId="164" fontId="5522" fillId="0" borderId="0" xfId="0" applyNumberFormat="1" applyFont="1" applyAlignment="1">
      <alignment horizontal="center" vertical="center"/>
    </xf>
    <xf numFmtId="4" fontId="5523" fillId="0" borderId="0" xfId="0" applyNumberFormat="1" applyFont="1" applyAlignment="1">
      <alignment horizontal="center" vertical="center"/>
    </xf>
    <xf numFmtId="164" fontId="5524" fillId="0" borderId="0" xfId="0" applyNumberFormat="1" applyFont="1" applyAlignment="1">
      <alignment horizontal="center" vertical="center"/>
    </xf>
    <xf numFmtId="4" fontId="5525" fillId="0" borderId="0" xfId="0" applyNumberFormat="1" applyFont="1" applyAlignment="1">
      <alignment horizontal="center" vertical="center"/>
    </xf>
    <xf numFmtId="164" fontId="5526" fillId="0" borderId="0" xfId="0" applyNumberFormat="1" applyFont="1" applyAlignment="1">
      <alignment horizontal="center" vertical="center"/>
    </xf>
    <xf numFmtId="4" fontId="5527" fillId="0" borderId="0" xfId="0" applyNumberFormat="1" applyFont="1" applyAlignment="1">
      <alignment horizontal="center" vertical="center"/>
    </xf>
    <xf numFmtId="164" fontId="5528" fillId="0" borderId="0" xfId="0" applyNumberFormat="1" applyFont="1" applyAlignment="1">
      <alignment horizontal="center" vertical="center"/>
    </xf>
    <xf numFmtId="4" fontId="5529" fillId="0" borderId="0" xfId="0" applyNumberFormat="1" applyFont="1" applyAlignment="1">
      <alignment horizontal="center" vertical="center"/>
    </xf>
    <xf numFmtId="164" fontId="5530" fillId="0" borderId="0" xfId="0" applyNumberFormat="1" applyFont="1" applyAlignment="1">
      <alignment horizontal="center" vertical="center"/>
    </xf>
    <xf numFmtId="4" fontId="5531" fillId="0" borderId="0" xfId="0" applyNumberFormat="1" applyFont="1" applyAlignment="1">
      <alignment horizontal="center" vertical="center"/>
    </xf>
    <xf numFmtId="164" fontId="5532" fillId="0" borderId="0" xfId="0" applyNumberFormat="1" applyFont="1" applyAlignment="1">
      <alignment horizontal="center" vertical="center"/>
    </xf>
    <xf numFmtId="4" fontId="5533" fillId="0" borderId="0" xfId="0" applyNumberFormat="1" applyFont="1" applyAlignment="1">
      <alignment horizontal="center" vertical="center"/>
    </xf>
    <xf numFmtId="164" fontId="5534" fillId="0" borderId="0" xfId="0" applyNumberFormat="1" applyFont="1" applyAlignment="1">
      <alignment horizontal="center" vertical="center"/>
    </xf>
    <xf numFmtId="4" fontId="5535" fillId="0" borderId="0" xfId="0" applyNumberFormat="1" applyFont="1" applyAlignment="1">
      <alignment horizontal="center" vertical="center"/>
    </xf>
    <xf numFmtId="164" fontId="5536" fillId="0" borderId="0" xfId="0" applyNumberFormat="1" applyFont="1" applyAlignment="1">
      <alignment horizontal="center" vertical="center"/>
    </xf>
    <xf numFmtId="4" fontId="5537" fillId="0" borderId="0" xfId="0" applyNumberFormat="1" applyFont="1" applyAlignment="1">
      <alignment horizontal="center" vertical="center"/>
    </xf>
    <xf numFmtId="164" fontId="5538" fillId="0" borderId="0" xfId="0" applyNumberFormat="1" applyFont="1" applyAlignment="1">
      <alignment horizontal="center" vertical="center"/>
    </xf>
    <xf numFmtId="4" fontId="5539" fillId="0" borderId="0" xfId="0" applyNumberFormat="1" applyFont="1" applyAlignment="1">
      <alignment horizontal="center" vertical="center"/>
    </xf>
    <xf numFmtId="164" fontId="5540" fillId="0" borderId="0" xfId="0" applyNumberFormat="1" applyFont="1" applyAlignment="1">
      <alignment horizontal="center" vertical="center"/>
    </xf>
    <xf numFmtId="4" fontId="5541" fillId="0" borderId="0" xfId="0" applyNumberFormat="1" applyFont="1" applyAlignment="1">
      <alignment horizontal="center" vertical="center"/>
    </xf>
    <xf numFmtId="164" fontId="5542" fillId="0" borderId="0" xfId="0" applyNumberFormat="1" applyFont="1" applyAlignment="1">
      <alignment horizontal="center" vertical="center"/>
    </xf>
    <xf numFmtId="4" fontId="5543" fillId="0" borderId="0" xfId="0" applyNumberFormat="1" applyFont="1" applyAlignment="1">
      <alignment horizontal="center" vertical="center"/>
    </xf>
    <xf numFmtId="164" fontId="5544" fillId="0" borderId="0" xfId="0" applyNumberFormat="1" applyFont="1" applyAlignment="1">
      <alignment horizontal="center" vertical="center"/>
    </xf>
    <xf numFmtId="0" fontId="5545" fillId="0" borderId="0" xfId="0" applyFont="1" applyAlignment="1">
      <alignment horizontal="center" vertical="center" wrapText="1"/>
    </xf>
    <xf numFmtId="4" fontId="5552" fillId="0" borderId="0" xfId="0" applyNumberFormat="1" applyFont="1" applyAlignment="1">
      <alignment horizontal="center" vertical="center"/>
    </xf>
    <xf numFmtId="164" fontId="5553" fillId="0" borderId="0" xfId="0" applyNumberFormat="1" applyFont="1" applyAlignment="1">
      <alignment horizontal="center" vertical="center"/>
    </xf>
    <xf numFmtId="4" fontId="5554" fillId="0" borderId="0" xfId="0" applyNumberFormat="1" applyFont="1" applyAlignment="1">
      <alignment horizontal="center" vertical="center"/>
    </xf>
    <xf numFmtId="164" fontId="5555" fillId="0" borderId="0" xfId="0" applyNumberFormat="1" applyFont="1" applyAlignment="1">
      <alignment horizontal="center" vertical="center"/>
    </xf>
    <xf numFmtId="4" fontId="5556" fillId="0" borderId="0" xfId="0" applyNumberFormat="1" applyFont="1" applyAlignment="1">
      <alignment horizontal="center" vertical="center"/>
    </xf>
    <xf numFmtId="164" fontId="5557" fillId="0" borderId="0" xfId="0" applyNumberFormat="1" applyFont="1" applyAlignment="1">
      <alignment horizontal="center" vertical="center"/>
    </xf>
    <xf numFmtId="4" fontId="5558" fillId="0" borderId="0" xfId="0" applyNumberFormat="1" applyFont="1" applyAlignment="1">
      <alignment horizontal="center" vertical="center"/>
    </xf>
    <xf numFmtId="164" fontId="5559" fillId="0" borderId="0" xfId="0" applyNumberFormat="1" applyFont="1" applyAlignment="1">
      <alignment horizontal="center" vertical="center"/>
    </xf>
    <xf numFmtId="4" fontId="5560" fillId="0" borderId="0" xfId="0" applyNumberFormat="1" applyFont="1" applyAlignment="1">
      <alignment horizontal="center" vertical="center"/>
    </xf>
    <xf numFmtId="164" fontId="5561" fillId="0" borderId="0" xfId="0" applyNumberFormat="1" applyFont="1" applyAlignment="1">
      <alignment horizontal="center" vertical="center"/>
    </xf>
    <xf numFmtId="4" fontId="5562" fillId="0" borderId="0" xfId="0" applyNumberFormat="1" applyFont="1" applyAlignment="1">
      <alignment horizontal="center" vertical="center"/>
    </xf>
    <xf numFmtId="164" fontId="5563" fillId="0" borderId="0" xfId="0" applyNumberFormat="1" applyFont="1" applyAlignment="1">
      <alignment horizontal="center" vertical="center"/>
    </xf>
    <xf numFmtId="4" fontId="5564" fillId="0" borderId="0" xfId="0" applyNumberFormat="1" applyFont="1" applyAlignment="1">
      <alignment horizontal="center" vertical="center"/>
    </xf>
    <xf numFmtId="164" fontId="5565" fillId="0" borderId="0" xfId="0" applyNumberFormat="1" applyFont="1" applyAlignment="1">
      <alignment horizontal="center" vertical="center"/>
    </xf>
    <xf numFmtId="4" fontId="5566" fillId="0" borderId="0" xfId="0" applyNumberFormat="1" applyFont="1" applyAlignment="1">
      <alignment horizontal="center" vertical="center"/>
    </xf>
    <xf numFmtId="164" fontId="5567" fillId="0" borderId="0" xfId="0" applyNumberFormat="1" applyFont="1" applyAlignment="1">
      <alignment horizontal="center" vertical="center"/>
    </xf>
    <xf numFmtId="4" fontId="5568" fillId="0" borderId="0" xfId="0" applyNumberFormat="1" applyFont="1" applyAlignment="1">
      <alignment horizontal="center" vertical="center"/>
    </xf>
    <xf numFmtId="164" fontId="5569" fillId="0" borderId="0" xfId="0" applyNumberFormat="1" applyFont="1" applyAlignment="1">
      <alignment horizontal="center" vertical="center"/>
    </xf>
    <xf numFmtId="4" fontId="5570" fillId="0" borderId="0" xfId="0" applyNumberFormat="1" applyFont="1" applyAlignment="1">
      <alignment horizontal="center" vertical="center"/>
    </xf>
    <xf numFmtId="164" fontId="5571" fillId="0" borderId="0" xfId="0" applyNumberFormat="1" applyFont="1" applyAlignment="1">
      <alignment horizontal="center" vertical="center"/>
    </xf>
    <xf numFmtId="4" fontId="5572" fillId="0" borderId="0" xfId="0" applyNumberFormat="1" applyFont="1" applyAlignment="1">
      <alignment horizontal="center" vertical="center"/>
    </xf>
    <xf numFmtId="164" fontId="5573" fillId="0" borderId="0" xfId="0" applyNumberFormat="1" applyFont="1" applyAlignment="1">
      <alignment horizontal="center" vertical="center"/>
    </xf>
    <xf numFmtId="4" fontId="5574" fillId="0" borderId="0" xfId="0" applyNumberFormat="1" applyFont="1" applyAlignment="1">
      <alignment horizontal="center" vertical="center"/>
    </xf>
    <xf numFmtId="164" fontId="5575" fillId="0" borderId="0" xfId="0" applyNumberFormat="1" applyFont="1" applyAlignment="1">
      <alignment horizontal="center" vertical="center"/>
    </xf>
    <xf numFmtId="0" fontId="5576" fillId="0" borderId="0" xfId="0" applyFont="1" applyAlignment="1">
      <alignment horizontal="center" vertical="center" wrapText="1"/>
    </xf>
    <xf numFmtId="4" fontId="5583" fillId="0" borderId="0" xfId="0" applyNumberFormat="1" applyFont="1" applyAlignment="1">
      <alignment horizontal="center" vertical="center"/>
    </xf>
    <xf numFmtId="164" fontId="5584" fillId="0" borderId="0" xfId="0" applyNumberFormat="1" applyFont="1" applyAlignment="1">
      <alignment horizontal="center" vertical="center"/>
    </xf>
    <xf numFmtId="4" fontId="5585" fillId="0" borderId="0" xfId="0" applyNumberFormat="1" applyFont="1" applyAlignment="1">
      <alignment horizontal="center" vertical="center"/>
    </xf>
    <xf numFmtId="164" fontId="5586" fillId="0" borderId="0" xfId="0" applyNumberFormat="1" applyFont="1" applyAlignment="1">
      <alignment horizontal="center" vertical="center"/>
    </xf>
    <xf numFmtId="4" fontId="5587" fillId="0" borderId="0" xfId="0" applyNumberFormat="1" applyFont="1" applyAlignment="1">
      <alignment horizontal="center" vertical="center"/>
    </xf>
    <xf numFmtId="164" fontId="5588" fillId="0" borderId="0" xfId="0" applyNumberFormat="1" applyFont="1" applyAlignment="1">
      <alignment horizontal="center" vertical="center"/>
    </xf>
    <xf numFmtId="4" fontId="5589" fillId="0" borderId="0" xfId="0" applyNumberFormat="1" applyFont="1" applyAlignment="1">
      <alignment horizontal="center" vertical="center"/>
    </xf>
    <xf numFmtId="164" fontId="5590" fillId="0" borderId="0" xfId="0" applyNumberFormat="1" applyFont="1" applyAlignment="1">
      <alignment horizontal="center" vertical="center"/>
    </xf>
    <xf numFmtId="4" fontId="5591" fillId="0" borderId="0" xfId="0" applyNumberFormat="1" applyFont="1" applyAlignment="1">
      <alignment horizontal="center" vertical="center"/>
    </xf>
    <xf numFmtId="164" fontId="5592" fillId="0" borderId="0" xfId="0" applyNumberFormat="1" applyFont="1" applyAlignment="1">
      <alignment horizontal="center" vertical="center"/>
    </xf>
    <xf numFmtId="4" fontId="5593" fillId="0" borderId="0" xfId="0" applyNumberFormat="1" applyFont="1" applyAlignment="1">
      <alignment horizontal="center" vertical="center"/>
    </xf>
    <xf numFmtId="164" fontId="5594" fillId="0" borderId="0" xfId="0" applyNumberFormat="1" applyFont="1" applyAlignment="1">
      <alignment horizontal="center" vertical="center"/>
    </xf>
    <xf numFmtId="4" fontId="5595" fillId="0" borderId="0" xfId="0" applyNumberFormat="1" applyFont="1" applyAlignment="1">
      <alignment horizontal="center" vertical="center"/>
    </xf>
    <xf numFmtId="164" fontId="5596" fillId="0" borderId="0" xfId="0" applyNumberFormat="1" applyFont="1" applyAlignment="1">
      <alignment horizontal="center" vertical="center"/>
    </xf>
    <xf numFmtId="4" fontId="5597" fillId="0" borderId="0" xfId="0" applyNumberFormat="1" applyFont="1" applyAlignment="1">
      <alignment horizontal="center" vertical="center"/>
    </xf>
    <xf numFmtId="164" fontId="5598" fillId="0" borderId="0" xfId="0" applyNumberFormat="1" applyFont="1" applyAlignment="1">
      <alignment horizontal="center" vertical="center"/>
    </xf>
    <xf numFmtId="4" fontId="5599" fillId="0" borderId="0" xfId="0" applyNumberFormat="1" applyFont="1" applyAlignment="1">
      <alignment horizontal="center" vertical="center"/>
    </xf>
    <xf numFmtId="164" fontId="5600" fillId="0" borderId="0" xfId="0" applyNumberFormat="1" applyFont="1" applyAlignment="1">
      <alignment horizontal="center" vertical="center"/>
    </xf>
    <xf numFmtId="4" fontId="5601" fillId="0" borderId="0" xfId="0" applyNumberFormat="1" applyFont="1" applyAlignment="1">
      <alignment horizontal="center" vertical="center"/>
    </xf>
    <xf numFmtId="164" fontId="5602" fillId="0" borderId="0" xfId="0" applyNumberFormat="1" applyFont="1" applyAlignment="1">
      <alignment horizontal="center" vertical="center"/>
    </xf>
    <xf numFmtId="4" fontId="5603" fillId="0" borderId="0" xfId="0" applyNumberFormat="1" applyFont="1" applyAlignment="1">
      <alignment horizontal="center" vertical="center"/>
    </xf>
    <xf numFmtId="164" fontId="5604" fillId="0" borderId="0" xfId="0" applyNumberFormat="1" applyFont="1" applyAlignment="1">
      <alignment horizontal="center" vertical="center"/>
    </xf>
    <xf numFmtId="4" fontId="5605" fillId="0" borderId="0" xfId="0" applyNumberFormat="1" applyFont="1" applyAlignment="1">
      <alignment horizontal="center" vertical="center"/>
    </xf>
    <xf numFmtId="164" fontId="5606" fillId="0" borderId="0" xfId="0" applyNumberFormat="1" applyFont="1" applyAlignment="1">
      <alignment horizontal="center" vertical="center"/>
    </xf>
    <xf numFmtId="0" fontId="5607" fillId="0" borderId="0" xfId="0" applyFont="1" applyAlignment="1">
      <alignment horizontal="center" vertical="center" wrapText="1"/>
    </xf>
    <xf numFmtId="4" fontId="5614" fillId="0" borderId="0" xfId="0" applyNumberFormat="1" applyFont="1" applyAlignment="1">
      <alignment horizontal="center" vertical="center"/>
    </xf>
    <xf numFmtId="164" fontId="5615" fillId="0" borderId="0" xfId="0" applyNumberFormat="1" applyFont="1" applyAlignment="1">
      <alignment horizontal="center" vertical="center"/>
    </xf>
    <xf numFmtId="4" fontId="5616" fillId="0" borderId="0" xfId="0" applyNumberFormat="1" applyFont="1" applyAlignment="1">
      <alignment horizontal="center" vertical="center"/>
    </xf>
    <xf numFmtId="164" fontId="5617" fillId="0" borderId="0" xfId="0" applyNumberFormat="1" applyFont="1" applyAlignment="1">
      <alignment horizontal="center" vertical="center"/>
    </xf>
    <xf numFmtId="4" fontId="5618" fillId="0" borderId="0" xfId="0" applyNumberFormat="1" applyFont="1" applyAlignment="1">
      <alignment horizontal="center" vertical="center"/>
    </xf>
    <xf numFmtId="164" fontId="5619" fillId="0" borderId="0" xfId="0" applyNumberFormat="1" applyFont="1" applyAlignment="1">
      <alignment horizontal="center" vertical="center"/>
    </xf>
    <xf numFmtId="4" fontId="5620" fillId="0" borderId="0" xfId="0" applyNumberFormat="1" applyFont="1" applyAlignment="1">
      <alignment horizontal="center" vertical="center"/>
    </xf>
    <xf numFmtId="164" fontId="5621" fillId="0" borderId="0" xfId="0" applyNumberFormat="1" applyFont="1" applyAlignment="1">
      <alignment horizontal="center" vertical="center"/>
    </xf>
    <xf numFmtId="4" fontId="5622" fillId="0" borderId="0" xfId="0" applyNumberFormat="1" applyFont="1" applyAlignment="1">
      <alignment horizontal="center" vertical="center"/>
    </xf>
    <xf numFmtId="164" fontId="5623" fillId="0" borderId="0" xfId="0" applyNumberFormat="1" applyFont="1" applyAlignment="1">
      <alignment horizontal="center" vertical="center"/>
    </xf>
    <xf numFmtId="4" fontId="5624" fillId="0" borderId="0" xfId="0" applyNumberFormat="1" applyFont="1" applyAlignment="1">
      <alignment horizontal="center" vertical="center"/>
    </xf>
    <xf numFmtId="164" fontId="5625" fillId="0" borderId="0" xfId="0" applyNumberFormat="1" applyFont="1" applyAlignment="1">
      <alignment horizontal="center" vertical="center"/>
    </xf>
    <xf numFmtId="4" fontId="5626" fillId="0" borderId="0" xfId="0" applyNumberFormat="1" applyFont="1" applyAlignment="1">
      <alignment horizontal="center" vertical="center"/>
    </xf>
    <xf numFmtId="164" fontId="5627" fillId="0" borderId="0" xfId="0" applyNumberFormat="1" applyFont="1" applyAlignment="1">
      <alignment horizontal="center" vertical="center"/>
    </xf>
    <xf numFmtId="4" fontId="5628" fillId="0" borderId="0" xfId="0" applyNumberFormat="1" applyFont="1" applyAlignment="1">
      <alignment horizontal="center" vertical="center"/>
    </xf>
    <xf numFmtId="164" fontId="5629" fillId="0" borderId="0" xfId="0" applyNumberFormat="1" applyFont="1" applyAlignment="1">
      <alignment horizontal="center" vertical="center"/>
    </xf>
    <xf numFmtId="4" fontId="5630" fillId="0" borderId="0" xfId="0" applyNumberFormat="1" applyFont="1" applyAlignment="1">
      <alignment horizontal="center" vertical="center"/>
    </xf>
    <xf numFmtId="164" fontId="5631" fillId="0" borderId="0" xfId="0" applyNumberFormat="1" applyFont="1" applyAlignment="1">
      <alignment horizontal="center" vertical="center"/>
    </xf>
    <xf numFmtId="4" fontId="5632" fillId="0" borderId="0" xfId="0" applyNumberFormat="1" applyFont="1" applyAlignment="1">
      <alignment horizontal="center" vertical="center"/>
    </xf>
    <xf numFmtId="164" fontId="5633" fillId="0" borderId="0" xfId="0" applyNumberFormat="1" applyFont="1" applyAlignment="1">
      <alignment horizontal="center" vertical="center"/>
    </xf>
    <xf numFmtId="4" fontId="5634" fillId="0" borderId="0" xfId="0" applyNumberFormat="1" applyFont="1" applyAlignment="1">
      <alignment horizontal="center" vertical="center"/>
    </xf>
    <xf numFmtId="164" fontId="5635" fillId="0" borderId="0" xfId="0" applyNumberFormat="1" applyFont="1" applyAlignment="1">
      <alignment horizontal="center" vertical="center"/>
    </xf>
    <xf numFmtId="4" fontId="5636" fillId="0" borderId="0" xfId="0" applyNumberFormat="1" applyFont="1" applyAlignment="1">
      <alignment horizontal="center" vertical="center"/>
    </xf>
    <xf numFmtId="164" fontId="5637" fillId="0" borderId="0" xfId="0" applyNumberFormat="1" applyFont="1" applyAlignment="1">
      <alignment horizontal="center" vertical="center"/>
    </xf>
    <xf numFmtId="0" fontId="5638" fillId="0" borderId="0" xfId="0" applyFont="1" applyAlignment="1">
      <alignment horizontal="center" vertical="center" wrapText="1"/>
    </xf>
    <xf numFmtId="4" fontId="5645" fillId="0" borderId="0" xfId="0" applyNumberFormat="1" applyFont="1" applyAlignment="1">
      <alignment horizontal="center" vertical="center"/>
    </xf>
    <xf numFmtId="164" fontId="5646" fillId="0" borderId="0" xfId="0" applyNumberFormat="1" applyFont="1" applyAlignment="1">
      <alignment horizontal="center" vertical="center"/>
    </xf>
    <xf numFmtId="4" fontId="5647" fillId="0" borderId="0" xfId="0" applyNumberFormat="1" applyFont="1" applyAlignment="1">
      <alignment horizontal="center" vertical="center"/>
    </xf>
    <xf numFmtId="164" fontId="5648" fillId="0" borderId="0" xfId="0" applyNumberFormat="1" applyFont="1" applyAlignment="1">
      <alignment horizontal="center" vertical="center"/>
    </xf>
    <xf numFmtId="4" fontId="5649" fillId="0" borderId="0" xfId="0" applyNumberFormat="1" applyFont="1" applyAlignment="1">
      <alignment horizontal="center" vertical="center"/>
    </xf>
    <xf numFmtId="164" fontId="5650" fillId="0" borderId="0" xfId="0" applyNumberFormat="1" applyFont="1" applyAlignment="1">
      <alignment horizontal="center" vertical="center"/>
    </xf>
    <xf numFmtId="4" fontId="5651" fillId="0" borderId="0" xfId="0" applyNumberFormat="1" applyFont="1" applyAlignment="1">
      <alignment horizontal="center" vertical="center"/>
    </xf>
    <xf numFmtId="164" fontId="5652" fillId="0" borderId="0" xfId="0" applyNumberFormat="1" applyFont="1" applyAlignment="1">
      <alignment horizontal="center" vertical="center"/>
    </xf>
    <xf numFmtId="4" fontId="5653" fillId="0" borderId="0" xfId="0" applyNumberFormat="1" applyFont="1" applyAlignment="1">
      <alignment horizontal="center" vertical="center"/>
    </xf>
    <xf numFmtId="164" fontId="5654" fillId="0" borderId="0" xfId="0" applyNumberFormat="1" applyFont="1" applyAlignment="1">
      <alignment horizontal="center" vertical="center"/>
    </xf>
    <xf numFmtId="4" fontId="5655" fillId="0" borderId="0" xfId="0" applyNumberFormat="1" applyFont="1" applyAlignment="1">
      <alignment horizontal="center" vertical="center"/>
    </xf>
    <xf numFmtId="164" fontId="5656" fillId="0" borderId="0" xfId="0" applyNumberFormat="1" applyFont="1" applyAlignment="1">
      <alignment horizontal="center" vertical="center"/>
    </xf>
    <xf numFmtId="4" fontId="5657" fillId="0" borderId="0" xfId="0" applyNumberFormat="1" applyFont="1" applyAlignment="1">
      <alignment horizontal="center" vertical="center"/>
    </xf>
    <xf numFmtId="164" fontId="5658" fillId="0" borderId="0" xfId="0" applyNumberFormat="1" applyFont="1" applyAlignment="1">
      <alignment horizontal="center" vertical="center"/>
    </xf>
    <xf numFmtId="4" fontId="5659" fillId="0" borderId="0" xfId="0" applyNumberFormat="1" applyFont="1" applyAlignment="1">
      <alignment horizontal="center" vertical="center"/>
    </xf>
    <xf numFmtId="164" fontId="5660" fillId="0" borderId="0" xfId="0" applyNumberFormat="1" applyFont="1" applyAlignment="1">
      <alignment horizontal="center" vertical="center"/>
    </xf>
    <xf numFmtId="4" fontId="5661" fillId="0" borderId="0" xfId="0" applyNumberFormat="1" applyFont="1" applyAlignment="1">
      <alignment horizontal="center" vertical="center"/>
    </xf>
    <xf numFmtId="164" fontId="5662" fillId="0" borderId="0" xfId="0" applyNumberFormat="1" applyFont="1" applyAlignment="1">
      <alignment horizontal="center" vertical="center"/>
    </xf>
    <xf numFmtId="4" fontId="5663" fillId="0" borderId="0" xfId="0" applyNumberFormat="1" applyFont="1" applyAlignment="1">
      <alignment horizontal="center" vertical="center"/>
    </xf>
    <xf numFmtId="164" fontId="5664" fillId="0" borderId="0" xfId="0" applyNumberFormat="1" applyFont="1" applyAlignment="1">
      <alignment horizontal="center" vertical="center"/>
    </xf>
    <xf numFmtId="4" fontId="5665" fillId="0" borderId="0" xfId="0" applyNumberFormat="1" applyFont="1" applyAlignment="1">
      <alignment horizontal="center" vertical="center"/>
    </xf>
    <xf numFmtId="164" fontId="5666" fillId="0" borderId="0" xfId="0" applyNumberFormat="1" applyFont="1" applyAlignment="1">
      <alignment horizontal="center" vertical="center"/>
    </xf>
    <xf numFmtId="4" fontId="5667" fillId="0" borderId="0" xfId="0" applyNumberFormat="1" applyFont="1" applyAlignment="1">
      <alignment horizontal="center" vertical="center"/>
    </xf>
    <xf numFmtId="164" fontId="5668" fillId="0" borderId="0" xfId="0" applyNumberFormat="1" applyFont="1" applyAlignment="1">
      <alignment horizontal="center" vertical="center"/>
    </xf>
    <xf numFmtId="0" fontId="5669" fillId="0" borderId="0" xfId="0" applyFont="1" applyAlignment="1">
      <alignment horizontal="center" vertical="center" wrapText="1"/>
    </xf>
    <xf numFmtId="4" fontId="5676" fillId="0" borderId="0" xfId="0" applyNumberFormat="1" applyFont="1" applyAlignment="1">
      <alignment horizontal="center" vertical="center"/>
    </xf>
    <xf numFmtId="164" fontId="5677" fillId="0" borderId="0" xfId="0" applyNumberFormat="1" applyFont="1" applyAlignment="1">
      <alignment horizontal="center" vertical="center"/>
    </xf>
    <xf numFmtId="4" fontId="5678" fillId="0" borderId="0" xfId="0" applyNumberFormat="1" applyFont="1" applyAlignment="1">
      <alignment horizontal="center" vertical="center"/>
    </xf>
    <xf numFmtId="164" fontId="5679" fillId="0" borderId="0" xfId="0" applyNumberFormat="1" applyFont="1" applyAlignment="1">
      <alignment horizontal="center" vertical="center"/>
    </xf>
    <xf numFmtId="4" fontId="5680" fillId="0" borderId="0" xfId="0" applyNumberFormat="1" applyFont="1" applyAlignment="1">
      <alignment horizontal="center" vertical="center"/>
    </xf>
    <xf numFmtId="164" fontId="5681" fillId="0" borderId="0" xfId="0" applyNumberFormat="1" applyFont="1" applyAlignment="1">
      <alignment horizontal="center" vertical="center"/>
    </xf>
    <xf numFmtId="4" fontId="5682" fillId="0" borderId="0" xfId="0" applyNumberFormat="1" applyFont="1" applyAlignment="1">
      <alignment horizontal="center" vertical="center"/>
    </xf>
    <xf numFmtId="164" fontId="5683" fillId="0" borderId="0" xfId="0" applyNumberFormat="1" applyFont="1" applyAlignment="1">
      <alignment horizontal="center" vertical="center"/>
    </xf>
    <xf numFmtId="4" fontId="5684" fillId="0" borderId="0" xfId="0" applyNumberFormat="1" applyFont="1" applyAlignment="1">
      <alignment horizontal="center" vertical="center"/>
    </xf>
    <xf numFmtId="164" fontId="5685" fillId="0" borderId="0" xfId="0" applyNumberFormat="1" applyFont="1" applyAlignment="1">
      <alignment horizontal="center" vertical="center"/>
    </xf>
    <xf numFmtId="4" fontId="5686" fillId="0" borderId="0" xfId="0" applyNumberFormat="1" applyFont="1" applyAlignment="1">
      <alignment horizontal="center" vertical="center"/>
    </xf>
    <xf numFmtId="164" fontId="5687" fillId="0" borderId="0" xfId="0" applyNumberFormat="1" applyFont="1" applyAlignment="1">
      <alignment horizontal="center" vertical="center"/>
    </xf>
    <xf numFmtId="4" fontId="5688" fillId="0" borderId="0" xfId="0" applyNumberFormat="1" applyFont="1" applyAlignment="1">
      <alignment horizontal="center" vertical="center"/>
    </xf>
    <xf numFmtId="164" fontId="5689" fillId="0" borderId="0" xfId="0" applyNumberFormat="1" applyFont="1" applyAlignment="1">
      <alignment horizontal="center" vertical="center"/>
    </xf>
    <xf numFmtId="4" fontId="5690" fillId="0" borderId="0" xfId="0" applyNumberFormat="1" applyFont="1" applyAlignment="1">
      <alignment horizontal="center" vertical="center"/>
    </xf>
    <xf numFmtId="164" fontId="5691" fillId="0" borderId="0" xfId="0" applyNumberFormat="1" applyFont="1" applyAlignment="1">
      <alignment horizontal="center" vertical="center"/>
    </xf>
    <xf numFmtId="4" fontId="5692" fillId="0" borderId="0" xfId="0" applyNumberFormat="1" applyFont="1" applyAlignment="1">
      <alignment horizontal="center" vertical="center"/>
    </xf>
    <xf numFmtId="164" fontId="5693" fillId="0" borderId="0" xfId="0" applyNumberFormat="1" applyFont="1" applyAlignment="1">
      <alignment horizontal="center" vertical="center"/>
    </xf>
    <xf numFmtId="4" fontId="5694" fillId="0" borderId="0" xfId="0" applyNumberFormat="1" applyFont="1" applyAlignment="1">
      <alignment horizontal="center" vertical="center"/>
    </xf>
    <xf numFmtId="164" fontId="5695" fillId="0" borderId="0" xfId="0" applyNumberFormat="1" applyFont="1" applyAlignment="1">
      <alignment horizontal="center" vertical="center"/>
    </xf>
    <xf numFmtId="4" fontId="5696" fillId="0" borderId="0" xfId="0" applyNumberFormat="1" applyFont="1" applyAlignment="1">
      <alignment horizontal="center" vertical="center"/>
    </xf>
    <xf numFmtId="164" fontId="5697" fillId="0" borderId="0" xfId="0" applyNumberFormat="1" applyFont="1" applyAlignment="1">
      <alignment horizontal="center" vertical="center"/>
    </xf>
    <xf numFmtId="4" fontId="5698" fillId="0" borderId="0" xfId="0" applyNumberFormat="1" applyFont="1" applyAlignment="1">
      <alignment horizontal="center" vertical="center"/>
    </xf>
    <xf numFmtId="164" fontId="5699" fillId="0" borderId="0" xfId="0" applyNumberFormat="1" applyFont="1" applyAlignment="1">
      <alignment horizontal="center" vertical="center"/>
    </xf>
    <xf numFmtId="0" fontId="5700" fillId="0" borderId="0" xfId="0" applyFont="1" applyAlignment="1">
      <alignment horizontal="center" vertical="center" wrapText="1"/>
    </xf>
    <xf numFmtId="4" fontId="5707" fillId="0" borderId="0" xfId="0" applyNumberFormat="1" applyFont="1" applyAlignment="1">
      <alignment horizontal="center" vertical="center"/>
    </xf>
    <xf numFmtId="164" fontId="5708" fillId="0" borderId="0" xfId="0" applyNumberFormat="1" applyFont="1" applyAlignment="1">
      <alignment horizontal="center" vertical="center"/>
    </xf>
    <xf numFmtId="4" fontId="5709" fillId="0" borderId="0" xfId="0" applyNumberFormat="1" applyFont="1" applyAlignment="1">
      <alignment horizontal="center" vertical="center"/>
    </xf>
    <xf numFmtId="164" fontId="5710" fillId="0" borderId="0" xfId="0" applyNumberFormat="1" applyFont="1" applyAlignment="1">
      <alignment horizontal="center" vertical="center"/>
    </xf>
    <xf numFmtId="4" fontId="5711" fillId="0" borderId="0" xfId="0" applyNumberFormat="1" applyFont="1" applyAlignment="1">
      <alignment horizontal="center" vertical="center"/>
    </xf>
    <xf numFmtId="164" fontId="5712" fillId="0" borderId="0" xfId="0" applyNumberFormat="1" applyFont="1" applyAlignment="1">
      <alignment horizontal="center" vertical="center"/>
    </xf>
    <xf numFmtId="4" fontId="5713" fillId="0" borderId="0" xfId="0" applyNumberFormat="1" applyFont="1" applyAlignment="1">
      <alignment horizontal="center" vertical="center"/>
    </xf>
    <xf numFmtId="164" fontId="5714" fillId="0" borderId="0" xfId="0" applyNumberFormat="1" applyFont="1" applyAlignment="1">
      <alignment horizontal="center" vertical="center"/>
    </xf>
    <xf numFmtId="4" fontId="5715" fillId="0" borderId="0" xfId="0" applyNumberFormat="1" applyFont="1" applyAlignment="1">
      <alignment horizontal="center" vertical="center"/>
    </xf>
    <xf numFmtId="164" fontId="5716" fillId="0" borderId="0" xfId="0" applyNumberFormat="1" applyFont="1" applyAlignment="1">
      <alignment horizontal="center" vertical="center"/>
    </xf>
    <xf numFmtId="4" fontId="5717" fillId="0" borderId="0" xfId="0" applyNumberFormat="1" applyFont="1" applyAlignment="1">
      <alignment horizontal="center" vertical="center"/>
    </xf>
    <xf numFmtId="164" fontId="5718" fillId="0" borderId="0" xfId="0" applyNumberFormat="1" applyFont="1" applyAlignment="1">
      <alignment horizontal="center" vertical="center"/>
    </xf>
    <xf numFmtId="4" fontId="5719" fillId="0" borderId="0" xfId="0" applyNumberFormat="1" applyFont="1" applyAlignment="1">
      <alignment horizontal="center" vertical="center"/>
    </xf>
    <xf numFmtId="164" fontId="5720" fillId="0" borderId="0" xfId="0" applyNumberFormat="1" applyFont="1" applyAlignment="1">
      <alignment horizontal="center" vertical="center"/>
    </xf>
    <xf numFmtId="4" fontId="5721" fillId="0" borderId="0" xfId="0" applyNumberFormat="1" applyFont="1" applyAlignment="1">
      <alignment horizontal="center" vertical="center"/>
    </xf>
    <xf numFmtId="164" fontId="5722" fillId="0" borderId="0" xfId="0" applyNumberFormat="1" applyFont="1" applyAlignment="1">
      <alignment horizontal="center" vertical="center"/>
    </xf>
    <xf numFmtId="4" fontId="5723" fillId="0" borderId="0" xfId="0" applyNumberFormat="1" applyFont="1" applyAlignment="1">
      <alignment horizontal="center" vertical="center"/>
    </xf>
    <xf numFmtId="164" fontId="5724" fillId="0" borderId="0" xfId="0" applyNumberFormat="1" applyFont="1" applyAlignment="1">
      <alignment horizontal="center" vertical="center"/>
    </xf>
    <xf numFmtId="4" fontId="5725" fillId="0" borderId="0" xfId="0" applyNumberFormat="1" applyFont="1" applyAlignment="1">
      <alignment horizontal="center" vertical="center"/>
    </xf>
    <xf numFmtId="164" fontId="5726" fillId="0" borderId="0" xfId="0" applyNumberFormat="1" applyFont="1" applyAlignment="1">
      <alignment horizontal="center" vertical="center"/>
    </xf>
    <xf numFmtId="4" fontId="5727" fillId="0" borderId="0" xfId="0" applyNumberFormat="1" applyFont="1" applyAlignment="1">
      <alignment horizontal="center" vertical="center"/>
    </xf>
    <xf numFmtId="164" fontId="5728" fillId="0" borderId="0" xfId="0" applyNumberFormat="1" applyFont="1" applyAlignment="1">
      <alignment horizontal="center" vertical="center"/>
    </xf>
    <xf numFmtId="4" fontId="5729" fillId="0" borderId="0" xfId="0" applyNumberFormat="1" applyFont="1" applyAlignment="1">
      <alignment horizontal="center" vertical="center"/>
    </xf>
    <xf numFmtId="164" fontId="5730" fillId="0" borderId="0" xfId="0" applyNumberFormat="1" applyFont="1" applyAlignment="1">
      <alignment horizontal="center" vertical="center"/>
    </xf>
    <xf numFmtId="0" fontId="5731" fillId="3" borderId="1" xfId="0" applyFont="1" applyFill="1" applyBorder="1" applyAlignment="1">
      <alignment horizontal="center" vertical="center" wrapText="1"/>
    </xf>
    <xf numFmtId="164" fontId="5731" fillId="3" borderId="1" xfId="0" applyNumberFormat="1" applyFont="1" applyFill="1" applyBorder="1" applyAlignment="1">
      <alignment horizontal="center" vertical="center"/>
    </xf>
    <xf numFmtId="0" fontId="5732" fillId="3" borderId="1" xfId="0" applyFont="1" applyFill="1" applyBorder="1" applyAlignment="1">
      <alignment horizontal="center" vertical="center" wrapText="1"/>
    </xf>
    <xf numFmtId="164" fontId="5732" fillId="3" borderId="1" xfId="0" applyNumberFormat="1" applyFont="1" applyFill="1" applyBorder="1" applyAlignment="1">
      <alignment horizontal="center" vertical="center"/>
    </xf>
    <xf numFmtId="0" fontId="5733" fillId="2" borderId="0" xfId="0" applyFont="1" applyFill="1" applyAlignment="1">
      <alignment horizontal="center"/>
    </xf>
    <xf numFmtId="0" fontId="5734" fillId="0" borderId="0" xfId="0" applyFont="1" applyAlignment="1">
      <alignment horizontal="center" vertical="center" wrapText="1"/>
    </xf>
    <xf numFmtId="0" fontId="5735" fillId="0" borderId="0" xfId="0" applyFont="1" applyAlignment="1">
      <alignment horizontal="center" vertical="center" wrapText="1"/>
    </xf>
    <xf numFmtId="0" fontId="5736" fillId="0" borderId="0" xfId="0" applyFont="1" applyAlignment="1">
      <alignment horizontal="center" vertical="center" wrapText="1"/>
    </xf>
    <xf numFmtId="0" fontId="5737" fillId="0" borderId="0" xfId="0" applyFont="1" applyAlignment="1">
      <alignment horizontal="center" vertical="center" wrapText="1"/>
    </xf>
    <xf numFmtId="0" fontId="5738" fillId="0" borderId="0" xfId="0" applyFont="1" applyAlignment="1">
      <alignment horizontal="center" vertical="center" wrapText="1"/>
    </xf>
    <xf numFmtId="0" fontId="5739" fillId="0" borderId="0" xfId="0" applyFont="1" applyAlignment="1">
      <alignment horizontal="center" vertical="center" wrapText="1"/>
    </xf>
    <xf numFmtId="0" fontId="5740" fillId="0" borderId="0" xfId="0" applyFont="1" applyAlignment="1">
      <alignment horizontal="center" vertical="center" wrapText="1"/>
    </xf>
    <xf numFmtId="0" fontId="5741" fillId="0" borderId="0" xfId="0" applyFont="1" applyAlignment="1">
      <alignment horizontal="center" vertical="center" wrapText="1"/>
    </xf>
    <xf numFmtId="0" fontId="5742" fillId="0" borderId="0" xfId="0" applyFont="1" applyAlignment="1">
      <alignment horizontal="center" vertical="center" wrapText="1"/>
    </xf>
    <xf numFmtId="0" fontId="5743" fillId="0" borderId="0" xfId="0" applyFont="1" applyAlignment="1">
      <alignment horizontal="center" vertical="center" wrapText="1"/>
    </xf>
    <xf numFmtId="0" fontId="5744" fillId="0" borderId="0" xfId="0" applyFont="1" applyAlignment="1">
      <alignment horizontal="center" vertical="center" wrapText="1"/>
    </xf>
    <xf numFmtId="0" fontId="5745" fillId="0" borderId="0" xfId="0" applyFont="1" applyAlignment="1">
      <alignment horizontal="center" vertical="center" wrapText="1"/>
    </xf>
    <xf numFmtId="0" fontId="5746" fillId="0" borderId="0" xfId="0" applyFont="1" applyAlignment="1">
      <alignment horizontal="center" vertical="center" wrapText="1"/>
    </xf>
    <xf numFmtId="0" fontId="5747" fillId="0" borderId="0" xfId="0" applyFont="1" applyAlignment="1">
      <alignment horizontal="center" vertical="center" wrapText="1"/>
    </xf>
    <xf numFmtId="0" fontId="5748" fillId="0" borderId="0" xfId="0" applyFont="1" applyAlignment="1">
      <alignment horizontal="center" vertical="center" wrapText="1"/>
    </xf>
    <xf numFmtId="0" fontId="5749" fillId="0" borderId="0" xfId="0" applyFont="1" applyAlignment="1">
      <alignment horizontal="center" vertical="center" wrapText="1"/>
    </xf>
    <xf numFmtId="0" fontId="5750" fillId="0" borderId="0" xfId="0" applyFont="1" applyAlignment="1">
      <alignment horizontal="center" vertical="center" wrapText="1"/>
    </xf>
    <xf numFmtId="0" fontId="5669" fillId="0" borderId="0" xfId="0" applyFont="1" applyAlignment="1">
      <alignment horizontal="center" vertical="center" wrapText="1"/>
    </xf>
    <xf numFmtId="0" fontId="0" fillId="0" borderId="0" xfId="0"/>
    <xf numFmtId="4" fontId="5670" fillId="0" borderId="0" xfId="0" applyNumberFormat="1" applyFont="1" applyAlignment="1">
      <alignment horizontal="center" vertical="center"/>
    </xf>
    <xf numFmtId="164" fontId="5671" fillId="0" borderId="0" xfId="0" applyNumberFormat="1" applyFont="1" applyAlignment="1">
      <alignment horizontal="center" vertical="center"/>
    </xf>
    <xf numFmtId="164" fontId="5672" fillId="0" borderId="0" xfId="0" applyNumberFormat="1" applyFont="1" applyAlignment="1">
      <alignment horizontal="center" vertical="center"/>
    </xf>
    <xf numFmtId="165" fontId="5673" fillId="0" borderId="0" xfId="0" applyNumberFormat="1" applyFont="1" applyAlignment="1">
      <alignment horizontal="center" vertical="center"/>
    </xf>
    <xf numFmtId="164" fontId="5674" fillId="0" borderId="0" xfId="0" applyNumberFormat="1" applyFont="1" applyAlignment="1">
      <alignment horizontal="center" vertical="center"/>
    </xf>
    <xf numFmtId="164" fontId="5675" fillId="0" borderId="0" xfId="0" applyNumberFormat="1" applyFont="1" applyAlignment="1">
      <alignment horizontal="center" vertical="center" wrapText="1"/>
    </xf>
    <xf numFmtId="0" fontId="5700" fillId="0" borderId="0" xfId="0" applyFont="1" applyAlignment="1">
      <alignment horizontal="center" vertical="center" wrapText="1"/>
    </xf>
    <xf numFmtId="4" fontId="5701" fillId="0" borderId="0" xfId="0" applyNumberFormat="1" applyFont="1" applyAlignment="1">
      <alignment horizontal="center" vertical="center"/>
    </xf>
    <xf numFmtId="164" fontId="5702" fillId="0" borderId="0" xfId="0" applyNumberFormat="1" applyFont="1" applyAlignment="1">
      <alignment horizontal="center" vertical="center"/>
    </xf>
    <xf numFmtId="164" fontId="5703" fillId="0" borderId="0" xfId="0" applyNumberFormat="1" applyFont="1" applyAlignment="1">
      <alignment horizontal="center" vertical="center"/>
    </xf>
    <xf numFmtId="165" fontId="5704" fillId="0" borderId="0" xfId="0" applyNumberFormat="1" applyFont="1" applyAlignment="1">
      <alignment horizontal="center" vertical="center"/>
    </xf>
    <xf numFmtId="164" fontId="5705" fillId="0" borderId="0" xfId="0" applyNumberFormat="1" applyFont="1" applyAlignment="1">
      <alignment horizontal="center" vertical="center"/>
    </xf>
    <xf numFmtId="164" fontId="5706" fillId="0" borderId="0" xfId="0" applyNumberFormat="1" applyFont="1" applyAlignment="1">
      <alignment horizontal="center" vertical="center" wrapText="1"/>
    </xf>
    <xf numFmtId="0" fontId="5607" fillId="0" borderId="0" xfId="0" applyFont="1" applyAlignment="1">
      <alignment horizontal="center" vertical="center" wrapText="1"/>
    </xf>
    <xf numFmtId="4" fontId="5608" fillId="0" borderId="0" xfId="0" applyNumberFormat="1" applyFont="1" applyAlignment="1">
      <alignment horizontal="center" vertical="center"/>
    </xf>
    <xf numFmtId="164" fontId="5609" fillId="0" borderId="0" xfId="0" applyNumberFormat="1" applyFont="1" applyAlignment="1">
      <alignment horizontal="center" vertical="center"/>
    </xf>
    <xf numFmtId="164" fontId="5610" fillId="0" borderId="0" xfId="0" applyNumberFormat="1" applyFont="1" applyAlignment="1">
      <alignment horizontal="center" vertical="center"/>
    </xf>
    <xf numFmtId="165" fontId="5611" fillId="0" borderId="0" xfId="0" applyNumberFormat="1" applyFont="1" applyAlignment="1">
      <alignment horizontal="center" vertical="center"/>
    </xf>
    <xf numFmtId="164" fontId="5612" fillId="0" borderId="0" xfId="0" applyNumberFormat="1" applyFont="1" applyAlignment="1">
      <alignment horizontal="center" vertical="center"/>
    </xf>
    <xf numFmtId="164" fontId="5613" fillId="0" borderId="0" xfId="0" applyNumberFormat="1" applyFont="1" applyAlignment="1">
      <alignment horizontal="center" vertical="center" wrapText="1"/>
    </xf>
    <xf numFmtId="0" fontId="5638" fillId="0" borderId="0" xfId="0" applyFont="1" applyAlignment="1">
      <alignment horizontal="center" vertical="center" wrapText="1"/>
    </xf>
    <xf numFmtId="4" fontId="5639" fillId="0" borderId="0" xfId="0" applyNumberFormat="1" applyFont="1" applyAlignment="1">
      <alignment horizontal="center" vertical="center"/>
    </xf>
    <xf numFmtId="164" fontId="5640" fillId="0" borderId="0" xfId="0" applyNumberFormat="1" applyFont="1" applyAlignment="1">
      <alignment horizontal="center" vertical="center"/>
    </xf>
    <xf numFmtId="164" fontId="5641" fillId="0" borderId="0" xfId="0" applyNumberFormat="1" applyFont="1" applyAlignment="1">
      <alignment horizontal="center" vertical="center"/>
    </xf>
    <xf numFmtId="165" fontId="5642" fillId="0" borderId="0" xfId="0" applyNumberFormat="1" applyFont="1" applyAlignment="1">
      <alignment horizontal="center" vertical="center"/>
    </xf>
    <xf numFmtId="164" fontId="5643" fillId="0" borderId="0" xfId="0" applyNumberFormat="1" applyFont="1" applyAlignment="1">
      <alignment horizontal="center" vertical="center"/>
    </xf>
    <xf numFmtId="164" fontId="5644" fillId="0" borderId="0" xfId="0" applyNumberFormat="1" applyFont="1" applyAlignment="1">
      <alignment horizontal="center" vertical="center" wrapText="1"/>
    </xf>
    <xf numFmtId="0" fontId="5545" fillId="0" borderId="0" xfId="0" applyFont="1" applyAlignment="1">
      <alignment horizontal="center" vertical="center" wrapText="1"/>
    </xf>
    <xf numFmtId="4" fontId="5546" fillId="0" borderId="0" xfId="0" applyNumberFormat="1" applyFont="1" applyAlignment="1">
      <alignment horizontal="center" vertical="center"/>
    </xf>
    <xf numFmtId="164" fontId="5547" fillId="0" borderId="0" xfId="0" applyNumberFormat="1" applyFont="1" applyAlignment="1">
      <alignment horizontal="center" vertical="center"/>
    </xf>
    <xf numFmtId="164" fontId="5548" fillId="0" borderId="0" xfId="0" applyNumberFormat="1" applyFont="1" applyAlignment="1">
      <alignment horizontal="center" vertical="center"/>
    </xf>
    <xf numFmtId="165" fontId="5549" fillId="0" borderId="0" xfId="0" applyNumberFormat="1" applyFont="1" applyAlignment="1">
      <alignment horizontal="center" vertical="center"/>
    </xf>
    <xf numFmtId="164" fontId="5550" fillId="0" borderId="0" xfId="0" applyNumberFormat="1" applyFont="1" applyAlignment="1">
      <alignment horizontal="center" vertical="center"/>
    </xf>
    <xf numFmtId="164" fontId="5551" fillId="0" borderId="0" xfId="0" applyNumberFormat="1" applyFont="1" applyAlignment="1">
      <alignment horizontal="center" vertical="center" wrapText="1"/>
    </xf>
    <xf numFmtId="0" fontId="5576" fillId="0" borderId="0" xfId="0" applyFont="1" applyAlignment="1">
      <alignment horizontal="center" vertical="center" wrapText="1"/>
    </xf>
    <xf numFmtId="4" fontId="5577" fillId="0" borderId="0" xfId="0" applyNumberFormat="1" applyFont="1" applyAlignment="1">
      <alignment horizontal="center" vertical="center"/>
    </xf>
    <xf numFmtId="164" fontId="5578" fillId="0" borderId="0" xfId="0" applyNumberFormat="1" applyFont="1" applyAlignment="1">
      <alignment horizontal="center" vertical="center"/>
    </xf>
    <xf numFmtId="164" fontId="5579" fillId="0" borderId="0" xfId="0" applyNumberFormat="1" applyFont="1" applyAlignment="1">
      <alignment horizontal="center" vertical="center"/>
    </xf>
    <xf numFmtId="165" fontId="5580" fillId="0" borderId="0" xfId="0" applyNumberFormat="1" applyFont="1" applyAlignment="1">
      <alignment horizontal="center" vertical="center"/>
    </xf>
    <xf numFmtId="164" fontId="5581" fillId="0" borderId="0" xfId="0" applyNumberFormat="1" applyFont="1" applyAlignment="1">
      <alignment horizontal="center" vertical="center"/>
    </xf>
    <xf numFmtId="164" fontId="5582" fillId="0" borderId="0" xfId="0" applyNumberFormat="1" applyFont="1" applyAlignment="1">
      <alignment horizontal="center" vertical="center" wrapText="1"/>
    </xf>
    <xf numFmtId="0" fontId="5483" fillId="0" borderId="0" xfId="0" applyFont="1" applyAlignment="1">
      <alignment horizontal="center" vertical="center" wrapText="1"/>
    </xf>
    <xf numFmtId="4" fontId="5484" fillId="0" borderId="0" xfId="0" applyNumberFormat="1" applyFont="1" applyAlignment="1">
      <alignment horizontal="center" vertical="center"/>
    </xf>
    <xf numFmtId="164" fontId="5485" fillId="0" borderId="0" xfId="0" applyNumberFormat="1" applyFont="1" applyAlignment="1">
      <alignment horizontal="center" vertical="center"/>
    </xf>
    <xf numFmtId="164" fontId="5486" fillId="0" borderId="0" xfId="0" applyNumberFormat="1" applyFont="1" applyAlignment="1">
      <alignment horizontal="center" vertical="center"/>
    </xf>
    <xf numFmtId="165" fontId="5487" fillId="0" borderId="0" xfId="0" applyNumberFormat="1" applyFont="1" applyAlignment="1">
      <alignment horizontal="center" vertical="center"/>
    </xf>
    <xf numFmtId="164" fontId="5488" fillId="0" borderId="0" xfId="0" applyNumberFormat="1" applyFont="1" applyAlignment="1">
      <alignment horizontal="center" vertical="center"/>
    </xf>
    <xf numFmtId="164" fontId="5489" fillId="0" borderId="0" xfId="0" applyNumberFormat="1" applyFont="1" applyAlignment="1">
      <alignment horizontal="center" vertical="center" wrapText="1"/>
    </xf>
    <xf numFmtId="0" fontId="5514" fillId="0" borderId="0" xfId="0" applyFont="1" applyAlignment="1">
      <alignment horizontal="center" vertical="center" wrapText="1"/>
    </xf>
    <xf numFmtId="4" fontId="5515" fillId="0" borderId="0" xfId="0" applyNumberFormat="1" applyFont="1" applyAlignment="1">
      <alignment horizontal="center" vertical="center"/>
    </xf>
    <xf numFmtId="164" fontId="5516" fillId="0" borderId="0" xfId="0" applyNumberFormat="1" applyFont="1" applyAlignment="1">
      <alignment horizontal="center" vertical="center"/>
    </xf>
    <xf numFmtId="164" fontId="5517" fillId="0" borderId="0" xfId="0" applyNumberFormat="1" applyFont="1" applyAlignment="1">
      <alignment horizontal="center" vertical="center"/>
    </xf>
    <xf numFmtId="165" fontId="5518" fillId="0" borderId="0" xfId="0" applyNumberFormat="1" applyFont="1" applyAlignment="1">
      <alignment horizontal="center" vertical="center"/>
    </xf>
    <xf numFmtId="164" fontId="5519" fillId="0" borderId="0" xfId="0" applyNumberFormat="1" applyFont="1" applyAlignment="1">
      <alignment horizontal="center" vertical="center"/>
    </xf>
    <xf numFmtId="164" fontId="5520" fillId="0" borderId="0" xfId="0" applyNumberFormat="1" applyFont="1" applyAlignment="1">
      <alignment horizontal="center" vertical="center" wrapText="1"/>
    </xf>
    <xf numFmtId="0" fontId="5420" fillId="0" borderId="0" xfId="0" applyFont="1" applyAlignment="1">
      <alignment horizontal="center" vertical="center" wrapText="1"/>
    </xf>
    <xf numFmtId="4" fontId="5421" fillId="0" borderId="0" xfId="0" applyNumberFormat="1" applyFont="1" applyAlignment="1">
      <alignment horizontal="center" vertical="center"/>
    </xf>
    <xf numFmtId="164" fontId="5422" fillId="0" borderId="0" xfId="0" applyNumberFormat="1" applyFont="1" applyAlignment="1">
      <alignment horizontal="center" vertical="center"/>
    </xf>
    <xf numFmtId="164" fontId="5423" fillId="0" borderId="0" xfId="0" applyNumberFormat="1" applyFont="1" applyAlignment="1">
      <alignment horizontal="center" vertical="center"/>
    </xf>
    <xf numFmtId="165" fontId="5424" fillId="0" borderId="0" xfId="0" applyNumberFormat="1" applyFont="1" applyAlignment="1">
      <alignment horizontal="center" vertical="center"/>
    </xf>
    <xf numFmtId="164" fontId="5425" fillId="0" borderId="0" xfId="0" applyNumberFormat="1" applyFont="1" applyAlignment="1">
      <alignment horizontal="center" vertical="center"/>
    </xf>
    <xf numFmtId="164" fontId="5426" fillId="0" borderId="0" xfId="0" applyNumberFormat="1" applyFont="1" applyAlignment="1">
      <alignment horizontal="center" vertical="center" wrapText="1"/>
    </xf>
    <xf numFmtId="0" fontId="5452" fillId="0" borderId="0" xfId="0" applyFont="1" applyAlignment="1">
      <alignment horizontal="center" vertical="center" wrapText="1"/>
    </xf>
    <xf numFmtId="4" fontId="5453" fillId="0" borderId="0" xfId="0" applyNumberFormat="1" applyFont="1" applyAlignment="1">
      <alignment horizontal="center" vertical="center"/>
    </xf>
    <xf numFmtId="164" fontId="5454" fillId="0" borderId="0" xfId="0" applyNumberFormat="1" applyFont="1" applyAlignment="1">
      <alignment horizontal="center" vertical="center"/>
    </xf>
    <xf numFmtId="164" fontId="5455" fillId="0" borderId="0" xfId="0" applyNumberFormat="1" applyFont="1" applyAlignment="1">
      <alignment horizontal="center" vertical="center"/>
    </xf>
    <xf numFmtId="165" fontId="5456" fillId="0" borderId="0" xfId="0" applyNumberFormat="1" applyFont="1" applyAlignment="1">
      <alignment horizontal="center" vertical="center"/>
    </xf>
    <xf numFmtId="164" fontId="5457" fillId="0" borderId="0" xfId="0" applyNumberFormat="1" applyFont="1" applyAlignment="1">
      <alignment horizontal="center" vertical="center"/>
    </xf>
    <xf numFmtId="164" fontId="5458" fillId="0" borderId="0" xfId="0" applyNumberFormat="1" applyFont="1" applyAlignment="1">
      <alignment horizontal="center" vertical="center" wrapText="1"/>
    </xf>
    <xf numFmtId="0" fontId="5358" fillId="0" borderId="0" xfId="0" applyFont="1" applyAlignment="1">
      <alignment horizontal="center" vertical="center" wrapText="1"/>
    </xf>
    <xf numFmtId="4" fontId="5359" fillId="0" borderId="0" xfId="0" applyNumberFormat="1" applyFont="1" applyAlignment="1">
      <alignment horizontal="center" vertical="center"/>
    </xf>
    <xf numFmtId="164" fontId="5360" fillId="0" borderId="0" xfId="0" applyNumberFormat="1" applyFont="1" applyAlignment="1">
      <alignment horizontal="center" vertical="center"/>
    </xf>
    <xf numFmtId="164" fontId="5361" fillId="0" borderId="0" xfId="0" applyNumberFormat="1" applyFont="1" applyAlignment="1">
      <alignment horizontal="center" vertical="center"/>
    </xf>
    <xf numFmtId="165" fontId="5362" fillId="0" borderId="0" xfId="0" applyNumberFormat="1" applyFont="1" applyAlignment="1">
      <alignment horizontal="center" vertical="center"/>
    </xf>
    <xf numFmtId="164" fontId="5363" fillId="0" borderId="0" xfId="0" applyNumberFormat="1" applyFont="1" applyAlignment="1">
      <alignment horizontal="center" vertical="center"/>
    </xf>
    <xf numFmtId="164" fontId="5364" fillId="0" borderId="0" xfId="0" applyNumberFormat="1" applyFont="1" applyAlignment="1">
      <alignment horizontal="center" vertical="center" wrapText="1"/>
    </xf>
    <xf numFmtId="0" fontId="5389" fillId="0" borderId="0" xfId="0" applyFont="1" applyAlignment="1">
      <alignment horizontal="center" vertical="center" wrapText="1"/>
    </xf>
    <xf numFmtId="4" fontId="5390" fillId="0" borderId="0" xfId="0" applyNumberFormat="1" applyFont="1" applyAlignment="1">
      <alignment horizontal="center" vertical="center"/>
    </xf>
    <xf numFmtId="164" fontId="5391" fillId="0" borderId="0" xfId="0" applyNumberFormat="1" applyFont="1" applyAlignment="1">
      <alignment horizontal="center" vertical="center"/>
    </xf>
    <xf numFmtId="164" fontId="5392" fillId="0" borderId="0" xfId="0" applyNumberFormat="1" applyFont="1" applyAlignment="1">
      <alignment horizontal="center" vertical="center"/>
    </xf>
    <xf numFmtId="165" fontId="5393" fillId="0" borderId="0" xfId="0" applyNumberFormat="1" applyFont="1" applyAlignment="1">
      <alignment horizontal="center" vertical="center"/>
    </xf>
    <xf numFmtId="164" fontId="5394" fillId="0" borderId="0" xfId="0" applyNumberFormat="1" applyFont="1" applyAlignment="1">
      <alignment horizontal="center" vertical="center"/>
    </xf>
    <xf numFmtId="164" fontId="5395" fillId="0" borderId="0" xfId="0" applyNumberFormat="1" applyFont="1" applyAlignment="1">
      <alignment horizontal="center" vertical="center" wrapText="1"/>
    </xf>
    <xf numFmtId="0" fontId="5296" fillId="0" borderId="0" xfId="0" applyFont="1" applyAlignment="1">
      <alignment horizontal="center" vertical="center" wrapText="1"/>
    </xf>
    <xf numFmtId="4" fontId="5297" fillId="0" borderId="0" xfId="0" applyNumberFormat="1" applyFont="1" applyAlignment="1">
      <alignment horizontal="center" vertical="center"/>
    </xf>
    <xf numFmtId="164" fontId="5298" fillId="0" borderId="0" xfId="0" applyNumberFormat="1" applyFont="1" applyAlignment="1">
      <alignment horizontal="center" vertical="center"/>
    </xf>
    <xf numFmtId="164" fontId="5299" fillId="0" borderId="0" xfId="0" applyNumberFormat="1" applyFont="1" applyAlignment="1">
      <alignment horizontal="center" vertical="center"/>
    </xf>
    <xf numFmtId="165" fontId="5300" fillId="0" borderId="0" xfId="0" applyNumberFormat="1" applyFont="1" applyAlignment="1">
      <alignment horizontal="center" vertical="center"/>
    </xf>
    <xf numFmtId="164" fontId="5301" fillId="0" borderId="0" xfId="0" applyNumberFormat="1" applyFont="1" applyAlignment="1">
      <alignment horizontal="center" vertical="center"/>
    </xf>
    <xf numFmtId="164" fontId="5302" fillId="0" borderId="0" xfId="0" applyNumberFormat="1" applyFont="1" applyAlignment="1">
      <alignment horizontal="center" vertical="center" wrapText="1"/>
    </xf>
    <xf numFmtId="0" fontId="5327" fillId="0" borderId="0" xfId="0" applyFont="1" applyAlignment="1">
      <alignment horizontal="center" vertical="center" wrapText="1"/>
    </xf>
    <xf numFmtId="4" fontId="5328" fillId="0" borderId="0" xfId="0" applyNumberFormat="1" applyFont="1" applyAlignment="1">
      <alignment horizontal="center" vertical="center"/>
    </xf>
    <xf numFmtId="164" fontId="5329" fillId="0" borderId="0" xfId="0" applyNumberFormat="1" applyFont="1" applyAlignment="1">
      <alignment horizontal="center" vertical="center"/>
    </xf>
    <xf numFmtId="164" fontId="5330" fillId="0" borderId="0" xfId="0" applyNumberFormat="1" applyFont="1" applyAlignment="1">
      <alignment horizontal="center" vertical="center"/>
    </xf>
    <xf numFmtId="165" fontId="5331" fillId="0" borderId="0" xfId="0" applyNumberFormat="1" applyFont="1" applyAlignment="1">
      <alignment horizontal="center" vertical="center"/>
    </xf>
    <xf numFmtId="164" fontId="5332" fillId="0" borderId="0" xfId="0" applyNumberFormat="1" applyFont="1" applyAlignment="1">
      <alignment horizontal="center" vertical="center"/>
    </xf>
    <xf numFmtId="164" fontId="5333" fillId="0" borderId="0" xfId="0" applyNumberFormat="1" applyFont="1" applyAlignment="1">
      <alignment horizontal="center" vertical="center" wrapText="1"/>
    </xf>
    <xf numFmtId="0" fontId="5234" fillId="0" borderId="0" xfId="0" applyFont="1" applyAlignment="1">
      <alignment horizontal="center" vertical="center" wrapText="1"/>
    </xf>
    <xf numFmtId="4" fontId="5235" fillId="0" borderId="0" xfId="0" applyNumberFormat="1" applyFont="1" applyAlignment="1">
      <alignment horizontal="center" vertical="center"/>
    </xf>
    <xf numFmtId="164" fontId="5236" fillId="0" borderId="0" xfId="0" applyNumberFormat="1" applyFont="1" applyAlignment="1">
      <alignment horizontal="center" vertical="center"/>
    </xf>
    <xf numFmtId="164" fontId="5237" fillId="0" borderId="0" xfId="0" applyNumberFormat="1" applyFont="1" applyAlignment="1">
      <alignment horizontal="center" vertical="center"/>
    </xf>
    <xf numFmtId="165" fontId="5238" fillId="0" borderId="0" xfId="0" applyNumberFormat="1" applyFont="1" applyAlignment="1">
      <alignment horizontal="center" vertical="center"/>
    </xf>
    <xf numFmtId="164" fontId="5239" fillId="0" borderId="0" xfId="0" applyNumberFormat="1" applyFont="1" applyAlignment="1">
      <alignment horizontal="center" vertical="center"/>
    </xf>
    <xf numFmtId="164" fontId="5240" fillId="0" borderId="0" xfId="0" applyNumberFormat="1" applyFont="1" applyAlignment="1">
      <alignment horizontal="center" vertical="center" wrapText="1"/>
    </xf>
    <xf numFmtId="0" fontId="5265" fillId="0" borderId="0" xfId="0" applyFont="1" applyAlignment="1">
      <alignment horizontal="center" vertical="center" wrapText="1"/>
    </xf>
    <xf numFmtId="4" fontId="5266" fillId="0" borderId="0" xfId="0" applyNumberFormat="1" applyFont="1" applyAlignment="1">
      <alignment horizontal="center" vertical="center"/>
    </xf>
    <xf numFmtId="164" fontId="5267" fillId="0" borderId="0" xfId="0" applyNumberFormat="1" applyFont="1" applyAlignment="1">
      <alignment horizontal="center" vertical="center"/>
    </xf>
    <xf numFmtId="164" fontId="5268" fillId="0" borderId="0" xfId="0" applyNumberFormat="1" applyFont="1" applyAlignment="1">
      <alignment horizontal="center" vertical="center"/>
    </xf>
    <xf numFmtId="165" fontId="5269" fillId="0" borderId="0" xfId="0" applyNumberFormat="1" applyFont="1" applyAlignment="1">
      <alignment horizontal="center" vertical="center"/>
    </xf>
    <xf numFmtId="164" fontId="5270" fillId="0" borderId="0" xfId="0" applyNumberFormat="1" applyFont="1" applyAlignment="1">
      <alignment horizontal="center" vertical="center"/>
    </xf>
    <xf numFmtId="164" fontId="5271" fillId="0" borderId="0" xfId="0" applyNumberFormat="1" applyFont="1" applyAlignment="1">
      <alignment horizontal="center" vertical="center" wrapText="1"/>
    </xf>
    <xf numFmtId="0" fontId="5172" fillId="0" borderId="0" xfId="0" applyFont="1" applyAlignment="1">
      <alignment horizontal="center" vertical="center" wrapText="1"/>
    </xf>
    <xf numFmtId="4" fontId="5173" fillId="0" borderId="0" xfId="0" applyNumberFormat="1" applyFont="1" applyAlignment="1">
      <alignment horizontal="center" vertical="center"/>
    </xf>
    <xf numFmtId="164" fontId="5174" fillId="0" borderId="0" xfId="0" applyNumberFormat="1" applyFont="1" applyAlignment="1">
      <alignment horizontal="center" vertical="center"/>
    </xf>
    <xf numFmtId="164" fontId="5175" fillId="0" borderId="0" xfId="0" applyNumberFormat="1" applyFont="1" applyAlignment="1">
      <alignment horizontal="center" vertical="center"/>
    </xf>
    <xf numFmtId="165" fontId="5176" fillId="0" borderId="0" xfId="0" applyNumberFormat="1" applyFont="1" applyAlignment="1">
      <alignment horizontal="center" vertical="center"/>
    </xf>
    <xf numFmtId="164" fontId="5177" fillId="0" borderId="0" xfId="0" applyNumberFormat="1" applyFont="1" applyAlignment="1">
      <alignment horizontal="center" vertical="center"/>
    </xf>
    <xf numFmtId="164" fontId="5178" fillId="0" borderId="0" xfId="0" applyNumberFormat="1" applyFont="1" applyAlignment="1">
      <alignment horizontal="center" vertical="center" wrapText="1"/>
    </xf>
    <xf numFmtId="0" fontId="5203" fillId="0" borderId="0" xfId="0" applyFont="1" applyAlignment="1">
      <alignment horizontal="center" vertical="center" wrapText="1"/>
    </xf>
    <xf numFmtId="4" fontId="5204" fillId="0" borderId="0" xfId="0" applyNumberFormat="1" applyFont="1" applyAlignment="1">
      <alignment horizontal="center" vertical="center"/>
    </xf>
    <xf numFmtId="164" fontId="5205" fillId="0" borderId="0" xfId="0" applyNumberFormat="1" applyFont="1" applyAlignment="1">
      <alignment horizontal="center" vertical="center"/>
    </xf>
    <xf numFmtId="164" fontId="5206" fillId="0" borderId="0" xfId="0" applyNumberFormat="1" applyFont="1" applyAlignment="1">
      <alignment horizontal="center" vertical="center"/>
    </xf>
    <xf numFmtId="165" fontId="5207" fillId="0" borderId="0" xfId="0" applyNumberFormat="1" applyFont="1" applyAlignment="1">
      <alignment horizontal="center" vertical="center"/>
    </xf>
    <xf numFmtId="164" fontId="5208" fillId="0" borderId="0" xfId="0" applyNumberFormat="1" applyFont="1" applyAlignment="1">
      <alignment horizontal="center" vertical="center"/>
    </xf>
    <xf numFmtId="164" fontId="5209" fillId="0" borderId="0" xfId="0" applyNumberFormat="1" applyFont="1" applyAlignment="1">
      <alignment horizontal="center" vertical="center" wrapText="1"/>
    </xf>
    <xf numFmtId="0" fontId="5110" fillId="0" borderId="0" xfId="0" applyFont="1" applyAlignment="1">
      <alignment horizontal="center" vertical="center" wrapText="1"/>
    </xf>
    <xf numFmtId="4" fontId="5111" fillId="0" borderId="0" xfId="0" applyNumberFormat="1" applyFont="1" applyAlignment="1">
      <alignment horizontal="center" vertical="center"/>
    </xf>
    <xf numFmtId="164" fontId="5112" fillId="0" borderId="0" xfId="0" applyNumberFormat="1" applyFont="1" applyAlignment="1">
      <alignment horizontal="center" vertical="center"/>
    </xf>
    <xf numFmtId="164" fontId="5113" fillId="0" borderId="0" xfId="0" applyNumberFormat="1" applyFont="1" applyAlignment="1">
      <alignment horizontal="center" vertical="center"/>
    </xf>
    <xf numFmtId="165" fontId="5114" fillId="0" borderId="0" xfId="0" applyNumberFormat="1" applyFont="1" applyAlignment="1">
      <alignment horizontal="center" vertical="center"/>
    </xf>
    <xf numFmtId="164" fontId="5115" fillId="0" borderId="0" xfId="0" applyNumberFormat="1" applyFont="1" applyAlignment="1">
      <alignment horizontal="center" vertical="center"/>
    </xf>
    <xf numFmtId="164" fontId="5116" fillId="0" borderId="0" xfId="0" applyNumberFormat="1" applyFont="1" applyAlignment="1">
      <alignment horizontal="center" vertical="center" wrapText="1"/>
    </xf>
    <xf numFmtId="0" fontId="5141" fillId="0" borderId="0" xfId="0" applyFont="1" applyAlignment="1">
      <alignment horizontal="center" vertical="center" wrapText="1"/>
    </xf>
    <xf numFmtId="4" fontId="5142" fillId="0" borderId="0" xfId="0" applyNumberFormat="1" applyFont="1" applyAlignment="1">
      <alignment horizontal="center" vertical="center"/>
    </xf>
    <xf numFmtId="164" fontId="5143" fillId="0" borderId="0" xfId="0" applyNumberFormat="1" applyFont="1" applyAlignment="1">
      <alignment horizontal="center" vertical="center"/>
    </xf>
    <xf numFmtId="164" fontId="5144" fillId="0" borderId="0" xfId="0" applyNumberFormat="1" applyFont="1" applyAlignment="1">
      <alignment horizontal="center" vertical="center"/>
    </xf>
    <xf numFmtId="165" fontId="5145" fillId="0" borderId="0" xfId="0" applyNumberFormat="1" applyFont="1" applyAlignment="1">
      <alignment horizontal="center" vertical="center"/>
    </xf>
    <xf numFmtId="164" fontId="5146" fillId="0" borderId="0" xfId="0" applyNumberFormat="1" applyFont="1" applyAlignment="1">
      <alignment horizontal="center" vertical="center"/>
    </xf>
    <xf numFmtId="164" fontId="5147" fillId="0" borderId="0" xfId="0" applyNumberFormat="1" applyFont="1" applyAlignment="1">
      <alignment horizontal="center" vertical="center" wrapText="1"/>
    </xf>
    <xf numFmtId="0" fontId="5048" fillId="0" borderId="0" xfId="0" applyFont="1" applyAlignment="1">
      <alignment horizontal="center" vertical="center" wrapText="1"/>
    </xf>
    <xf numFmtId="4" fontId="5049" fillId="0" borderId="0" xfId="0" applyNumberFormat="1" applyFont="1" applyAlignment="1">
      <alignment horizontal="center" vertical="center"/>
    </xf>
    <xf numFmtId="164" fontId="5050" fillId="0" borderId="0" xfId="0" applyNumberFormat="1" applyFont="1" applyAlignment="1">
      <alignment horizontal="center" vertical="center"/>
    </xf>
    <xf numFmtId="164" fontId="5051" fillId="0" borderId="0" xfId="0" applyNumberFormat="1" applyFont="1" applyAlignment="1">
      <alignment horizontal="center" vertical="center"/>
    </xf>
    <xf numFmtId="165" fontId="5052" fillId="0" borderId="0" xfId="0" applyNumberFormat="1" applyFont="1" applyAlignment="1">
      <alignment horizontal="center" vertical="center"/>
    </xf>
    <xf numFmtId="164" fontId="5053" fillId="0" borderId="0" xfId="0" applyNumberFormat="1" applyFont="1" applyAlignment="1">
      <alignment horizontal="center" vertical="center"/>
    </xf>
    <xf numFmtId="164" fontId="5054" fillId="0" borderId="0" xfId="0" applyNumberFormat="1" applyFont="1" applyAlignment="1">
      <alignment horizontal="center" vertical="center" wrapText="1"/>
    </xf>
    <xf numFmtId="0" fontId="5079" fillId="0" borderId="0" xfId="0" applyFont="1" applyAlignment="1">
      <alignment horizontal="center" vertical="center" wrapText="1"/>
    </xf>
    <xf numFmtId="4" fontId="5080" fillId="0" borderId="0" xfId="0" applyNumberFormat="1" applyFont="1" applyAlignment="1">
      <alignment horizontal="center" vertical="center"/>
    </xf>
    <xf numFmtId="164" fontId="5081" fillId="0" borderId="0" xfId="0" applyNumberFormat="1" applyFont="1" applyAlignment="1">
      <alignment horizontal="center" vertical="center"/>
    </xf>
    <xf numFmtId="164" fontId="5082" fillId="0" borderId="0" xfId="0" applyNumberFormat="1" applyFont="1" applyAlignment="1">
      <alignment horizontal="center" vertical="center"/>
    </xf>
    <xf numFmtId="165" fontId="5083" fillId="0" borderId="0" xfId="0" applyNumberFormat="1" applyFont="1" applyAlignment="1">
      <alignment horizontal="center" vertical="center"/>
    </xf>
    <xf numFmtId="164" fontId="5084" fillId="0" borderId="0" xfId="0" applyNumberFormat="1" applyFont="1" applyAlignment="1">
      <alignment horizontal="center" vertical="center"/>
    </xf>
    <xf numFmtId="164" fontId="5085" fillId="0" borderId="0" xfId="0" applyNumberFormat="1" applyFont="1" applyAlignment="1">
      <alignment horizontal="center" vertical="center" wrapText="1"/>
    </xf>
    <xf numFmtId="0" fontId="4986" fillId="0" borderId="0" xfId="0" applyFont="1" applyAlignment="1">
      <alignment horizontal="center" vertical="center" wrapText="1"/>
    </xf>
    <xf numFmtId="4" fontId="4987" fillId="0" borderId="0" xfId="0" applyNumberFormat="1" applyFont="1" applyAlignment="1">
      <alignment horizontal="center" vertical="center"/>
    </xf>
    <xf numFmtId="164" fontId="4988" fillId="0" borderId="0" xfId="0" applyNumberFormat="1" applyFont="1" applyAlignment="1">
      <alignment horizontal="center" vertical="center"/>
    </xf>
    <xf numFmtId="164" fontId="4989" fillId="0" borderId="0" xfId="0" applyNumberFormat="1" applyFont="1" applyAlignment="1">
      <alignment horizontal="center" vertical="center"/>
    </xf>
    <xf numFmtId="165" fontId="4990" fillId="0" borderId="0" xfId="0" applyNumberFormat="1" applyFont="1" applyAlignment="1">
      <alignment horizontal="center" vertical="center"/>
    </xf>
    <xf numFmtId="164" fontId="4991" fillId="0" borderId="0" xfId="0" applyNumberFormat="1" applyFont="1" applyAlignment="1">
      <alignment horizontal="center" vertical="center"/>
    </xf>
    <xf numFmtId="164" fontId="4992" fillId="0" borderId="0" xfId="0" applyNumberFormat="1" applyFont="1" applyAlignment="1">
      <alignment horizontal="center" vertical="center" wrapText="1"/>
    </xf>
    <xf numFmtId="0" fontId="5017" fillId="0" borderId="0" xfId="0" applyFont="1" applyAlignment="1">
      <alignment horizontal="center" vertical="center" wrapText="1"/>
    </xf>
    <xf numFmtId="4" fontId="5018" fillId="0" borderId="0" xfId="0" applyNumberFormat="1" applyFont="1" applyAlignment="1">
      <alignment horizontal="center" vertical="center"/>
    </xf>
    <xf numFmtId="164" fontId="5019" fillId="0" borderId="0" xfId="0" applyNumberFormat="1" applyFont="1" applyAlignment="1">
      <alignment horizontal="center" vertical="center"/>
    </xf>
    <xf numFmtId="164" fontId="5020" fillId="0" borderId="0" xfId="0" applyNumberFormat="1" applyFont="1" applyAlignment="1">
      <alignment horizontal="center" vertical="center"/>
    </xf>
    <xf numFmtId="165" fontId="5021" fillId="0" borderId="0" xfId="0" applyNumberFormat="1" applyFont="1" applyAlignment="1">
      <alignment horizontal="center" vertical="center"/>
    </xf>
    <xf numFmtId="164" fontId="5022" fillId="0" borderId="0" xfId="0" applyNumberFormat="1" applyFont="1" applyAlignment="1">
      <alignment horizontal="center" vertical="center"/>
    </xf>
    <xf numFmtId="164" fontId="5023" fillId="0" borderId="0" xfId="0" applyNumberFormat="1" applyFont="1" applyAlignment="1">
      <alignment horizontal="center" vertical="center" wrapText="1"/>
    </xf>
    <xf numFmtId="0" fontId="4924" fillId="0" borderId="0" xfId="0" applyFont="1" applyAlignment="1">
      <alignment horizontal="center" vertical="center" wrapText="1"/>
    </xf>
    <xf numFmtId="4" fontId="4925" fillId="0" borderId="0" xfId="0" applyNumberFormat="1" applyFont="1" applyAlignment="1">
      <alignment horizontal="center" vertical="center"/>
    </xf>
    <xf numFmtId="164" fontId="4926" fillId="0" borderId="0" xfId="0" applyNumberFormat="1" applyFont="1" applyAlignment="1">
      <alignment horizontal="center" vertical="center"/>
    </xf>
    <xf numFmtId="164" fontId="4927" fillId="0" borderId="0" xfId="0" applyNumberFormat="1" applyFont="1" applyAlignment="1">
      <alignment horizontal="center" vertical="center"/>
    </xf>
    <xf numFmtId="165" fontId="4928" fillId="0" borderId="0" xfId="0" applyNumberFormat="1" applyFont="1" applyAlignment="1">
      <alignment horizontal="center" vertical="center"/>
    </xf>
    <xf numFmtId="164" fontId="4929" fillId="0" borderId="0" xfId="0" applyNumberFormat="1" applyFont="1" applyAlignment="1">
      <alignment horizontal="center" vertical="center"/>
    </xf>
    <xf numFmtId="164" fontId="4930" fillId="0" borderId="0" xfId="0" applyNumberFormat="1" applyFont="1" applyAlignment="1">
      <alignment horizontal="center" vertical="center" wrapText="1"/>
    </xf>
    <xf numFmtId="0" fontId="4955" fillId="0" borderId="0" xfId="0" applyFont="1" applyAlignment="1">
      <alignment horizontal="center" vertical="center" wrapText="1"/>
    </xf>
    <xf numFmtId="4" fontId="4956" fillId="0" borderId="0" xfId="0" applyNumberFormat="1" applyFont="1" applyAlignment="1">
      <alignment horizontal="center" vertical="center"/>
    </xf>
    <xf numFmtId="164" fontId="4957" fillId="0" borderId="0" xfId="0" applyNumberFormat="1" applyFont="1" applyAlignment="1">
      <alignment horizontal="center" vertical="center"/>
    </xf>
    <xf numFmtId="164" fontId="4958" fillId="0" borderId="0" xfId="0" applyNumberFormat="1" applyFont="1" applyAlignment="1">
      <alignment horizontal="center" vertical="center"/>
    </xf>
    <xf numFmtId="165" fontId="4959" fillId="0" borderId="0" xfId="0" applyNumberFormat="1" applyFont="1" applyAlignment="1">
      <alignment horizontal="center" vertical="center"/>
    </xf>
    <xf numFmtId="164" fontId="4960" fillId="0" borderId="0" xfId="0" applyNumberFormat="1" applyFont="1" applyAlignment="1">
      <alignment horizontal="center" vertical="center"/>
    </xf>
    <xf numFmtId="164" fontId="4961" fillId="0" borderId="0" xfId="0" applyNumberFormat="1" applyFont="1" applyAlignment="1">
      <alignment horizontal="center" vertical="center" wrapText="1"/>
    </xf>
    <xf numFmtId="0" fontId="4862" fillId="0" borderId="0" xfId="0" applyFont="1" applyAlignment="1">
      <alignment horizontal="center" vertical="center" wrapText="1"/>
    </xf>
    <xf numFmtId="4" fontId="4863" fillId="0" borderId="0" xfId="0" applyNumberFormat="1" applyFont="1" applyAlignment="1">
      <alignment horizontal="center" vertical="center"/>
    </xf>
    <xf numFmtId="164" fontId="4864" fillId="0" borderId="0" xfId="0" applyNumberFormat="1" applyFont="1" applyAlignment="1">
      <alignment horizontal="center" vertical="center"/>
    </xf>
    <xf numFmtId="164" fontId="4865" fillId="0" borderId="0" xfId="0" applyNumberFormat="1" applyFont="1" applyAlignment="1">
      <alignment horizontal="center" vertical="center"/>
    </xf>
    <xf numFmtId="165" fontId="4866" fillId="0" borderId="0" xfId="0" applyNumberFormat="1" applyFont="1" applyAlignment="1">
      <alignment horizontal="center" vertical="center"/>
    </xf>
    <xf numFmtId="164" fontId="4867" fillId="0" borderId="0" xfId="0" applyNumberFormat="1" applyFont="1" applyAlignment="1">
      <alignment horizontal="center" vertical="center"/>
    </xf>
    <xf numFmtId="164" fontId="4868" fillId="0" borderId="0" xfId="0" applyNumberFormat="1" applyFont="1" applyAlignment="1">
      <alignment horizontal="center" vertical="center" wrapText="1"/>
    </xf>
    <xf numFmtId="0" fontId="4893" fillId="0" borderId="0" xfId="0" applyFont="1" applyAlignment="1">
      <alignment horizontal="center" vertical="center" wrapText="1"/>
    </xf>
    <xf numFmtId="4" fontId="4894" fillId="0" borderId="0" xfId="0" applyNumberFormat="1" applyFont="1" applyAlignment="1">
      <alignment horizontal="center" vertical="center"/>
    </xf>
    <xf numFmtId="164" fontId="4895" fillId="0" borderId="0" xfId="0" applyNumberFormat="1" applyFont="1" applyAlignment="1">
      <alignment horizontal="center" vertical="center"/>
    </xf>
    <xf numFmtId="164" fontId="4896" fillId="0" borderId="0" xfId="0" applyNumberFormat="1" applyFont="1" applyAlignment="1">
      <alignment horizontal="center" vertical="center"/>
    </xf>
    <xf numFmtId="165" fontId="4897" fillId="0" borderId="0" xfId="0" applyNumberFormat="1" applyFont="1" applyAlignment="1">
      <alignment horizontal="center" vertical="center"/>
    </xf>
    <xf numFmtId="164" fontId="4898" fillId="0" borderId="0" xfId="0" applyNumberFormat="1" applyFont="1" applyAlignment="1">
      <alignment horizontal="center" vertical="center"/>
    </xf>
    <xf numFmtId="164" fontId="4899" fillId="0" borderId="0" xfId="0" applyNumberFormat="1" applyFont="1" applyAlignment="1">
      <alignment horizontal="center" vertical="center" wrapText="1"/>
    </xf>
    <xf numFmtId="0" fontId="4800" fillId="0" borderId="0" xfId="0" applyFont="1" applyAlignment="1">
      <alignment horizontal="center" vertical="center" wrapText="1"/>
    </xf>
    <xf numFmtId="4" fontId="4801" fillId="0" borderId="0" xfId="0" applyNumberFormat="1" applyFont="1" applyAlignment="1">
      <alignment horizontal="center" vertical="center"/>
    </xf>
    <xf numFmtId="164" fontId="4802" fillId="0" borderId="0" xfId="0" applyNumberFormat="1" applyFont="1" applyAlignment="1">
      <alignment horizontal="center" vertical="center"/>
    </xf>
    <xf numFmtId="164" fontId="4803" fillId="0" borderId="0" xfId="0" applyNumberFormat="1" applyFont="1" applyAlignment="1">
      <alignment horizontal="center" vertical="center"/>
    </xf>
    <xf numFmtId="165" fontId="4804" fillId="0" borderId="0" xfId="0" applyNumberFormat="1" applyFont="1" applyAlignment="1">
      <alignment horizontal="center" vertical="center"/>
    </xf>
    <xf numFmtId="164" fontId="4805" fillId="0" borderId="0" xfId="0" applyNumberFormat="1" applyFont="1" applyAlignment="1">
      <alignment horizontal="center" vertical="center"/>
    </xf>
    <xf numFmtId="164" fontId="4806" fillId="0" borderId="0" xfId="0" applyNumberFormat="1" applyFont="1" applyAlignment="1">
      <alignment horizontal="center" vertical="center" wrapText="1"/>
    </xf>
    <xf numFmtId="0" fontId="4831" fillId="0" borderId="0" xfId="0" applyFont="1" applyAlignment="1">
      <alignment horizontal="center" vertical="center" wrapText="1"/>
    </xf>
    <xf numFmtId="4" fontId="4832" fillId="0" borderId="0" xfId="0" applyNumberFormat="1" applyFont="1" applyAlignment="1">
      <alignment horizontal="center" vertical="center"/>
    </xf>
    <xf numFmtId="164" fontId="4833" fillId="0" borderId="0" xfId="0" applyNumberFormat="1" applyFont="1" applyAlignment="1">
      <alignment horizontal="center" vertical="center"/>
    </xf>
    <xf numFmtId="164" fontId="4834" fillId="0" borderId="0" xfId="0" applyNumberFormat="1" applyFont="1" applyAlignment="1">
      <alignment horizontal="center" vertical="center"/>
    </xf>
    <xf numFmtId="165" fontId="4835" fillId="0" borderId="0" xfId="0" applyNumberFormat="1" applyFont="1" applyAlignment="1">
      <alignment horizontal="center" vertical="center"/>
    </xf>
    <xf numFmtId="164" fontId="4836" fillId="0" borderId="0" xfId="0" applyNumberFormat="1" applyFont="1" applyAlignment="1">
      <alignment horizontal="center" vertical="center"/>
    </xf>
    <xf numFmtId="164" fontId="4837" fillId="0" borderId="0" xfId="0" applyNumberFormat="1" applyFont="1" applyAlignment="1">
      <alignment horizontal="center" vertical="center" wrapText="1"/>
    </xf>
    <xf numFmtId="0" fontId="4738" fillId="0" borderId="0" xfId="0" applyFont="1" applyAlignment="1">
      <alignment horizontal="center" vertical="center" wrapText="1"/>
    </xf>
    <xf numFmtId="4" fontId="4739" fillId="0" borderId="0" xfId="0" applyNumberFormat="1" applyFont="1" applyAlignment="1">
      <alignment horizontal="center" vertical="center"/>
    </xf>
    <xf numFmtId="164" fontId="4740" fillId="0" borderId="0" xfId="0" applyNumberFormat="1" applyFont="1" applyAlignment="1">
      <alignment horizontal="center" vertical="center"/>
    </xf>
    <xf numFmtId="164" fontId="4741" fillId="0" borderId="0" xfId="0" applyNumberFormat="1" applyFont="1" applyAlignment="1">
      <alignment horizontal="center" vertical="center"/>
    </xf>
    <xf numFmtId="165" fontId="4742" fillId="0" borderId="0" xfId="0" applyNumberFormat="1" applyFont="1" applyAlignment="1">
      <alignment horizontal="center" vertical="center"/>
    </xf>
    <xf numFmtId="164" fontId="4743" fillId="0" borderId="0" xfId="0" applyNumberFormat="1" applyFont="1" applyAlignment="1">
      <alignment horizontal="center" vertical="center"/>
    </xf>
    <xf numFmtId="164" fontId="4744" fillId="0" borderId="0" xfId="0" applyNumberFormat="1" applyFont="1" applyAlignment="1">
      <alignment horizontal="center" vertical="center" wrapText="1"/>
    </xf>
    <xf numFmtId="0" fontId="4769" fillId="0" borderId="0" xfId="0" applyFont="1" applyAlignment="1">
      <alignment horizontal="center" vertical="center" wrapText="1"/>
    </xf>
    <xf numFmtId="4" fontId="4770" fillId="0" borderId="0" xfId="0" applyNumberFormat="1" applyFont="1" applyAlignment="1">
      <alignment horizontal="center" vertical="center"/>
    </xf>
    <xf numFmtId="164" fontId="4771" fillId="0" borderId="0" xfId="0" applyNumberFormat="1" applyFont="1" applyAlignment="1">
      <alignment horizontal="center" vertical="center"/>
    </xf>
    <xf numFmtId="164" fontId="4772" fillId="0" borderId="0" xfId="0" applyNumberFormat="1" applyFont="1" applyAlignment="1">
      <alignment horizontal="center" vertical="center"/>
    </xf>
    <xf numFmtId="165" fontId="4773" fillId="0" borderId="0" xfId="0" applyNumberFormat="1" applyFont="1" applyAlignment="1">
      <alignment horizontal="center" vertical="center"/>
    </xf>
    <xf numFmtId="164" fontId="4774" fillId="0" borderId="0" xfId="0" applyNumberFormat="1" applyFont="1" applyAlignment="1">
      <alignment horizontal="center" vertical="center"/>
    </xf>
    <xf numFmtId="164" fontId="4775" fillId="0" borderId="0" xfId="0" applyNumberFormat="1" applyFont="1" applyAlignment="1">
      <alignment horizontal="center" vertical="center" wrapText="1"/>
    </xf>
    <xf numFmtId="0" fontId="4676" fillId="0" borderId="0" xfId="0" applyFont="1" applyAlignment="1">
      <alignment horizontal="center" vertical="center" wrapText="1"/>
    </xf>
    <xf numFmtId="4" fontId="4677" fillId="0" borderId="0" xfId="0" applyNumberFormat="1" applyFont="1" applyAlignment="1">
      <alignment horizontal="center" vertical="center"/>
    </xf>
    <xf numFmtId="164" fontId="4678" fillId="0" borderId="0" xfId="0" applyNumberFormat="1" applyFont="1" applyAlignment="1">
      <alignment horizontal="center" vertical="center"/>
    </xf>
    <xf numFmtId="164" fontId="4679" fillId="0" borderId="0" xfId="0" applyNumberFormat="1" applyFont="1" applyAlignment="1">
      <alignment horizontal="center" vertical="center"/>
    </xf>
    <xf numFmtId="165" fontId="4680" fillId="0" borderId="0" xfId="0" applyNumberFormat="1" applyFont="1" applyAlignment="1">
      <alignment horizontal="center" vertical="center"/>
    </xf>
    <xf numFmtId="164" fontId="4681" fillId="0" borderId="0" xfId="0" applyNumberFormat="1" applyFont="1" applyAlignment="1">
      <alignment horizontal="center" vertical="center"/>
    </xf>
    <xf numFmtId="164" fontId="4682" fillId="0" borderId="0" xfId="0" applyNumberFormat="1" applyFont="1" applyAlignment="1">
      <alignment horizontal="center" vertical="center" wrapText="1"/>
    </xf>
    <xf numFmtId="0" fontId="4707" fillId="0" borderId="0" xfId="0" applyFont="1" applyAlignment="1">
      <alignment horizontal="center" vertical="center" wrapText="1"/>
    </xf>
    <xf numFmtId="4" fontId="4708" fillId="0" borderId="0" xfId="0" applyNumberFormat="1" applyFont="1" applyAlignment="1">
      <alignment horizontal="center" vertical="center"/>
    </xf>
    <xf numFmtId="164" fontId="4709" fillId="0" borderId="0" xfId="0" applyNumberFormat="1" applyFont="1" applyAlignment="1">
      <alignment horizontal="center" vertical="center"/>
    </xf>
    <xf numFmtId="164" fontId="4710" fillId="0" borderId="0" xfId="0" applyNumberFormat="1" applyFont="1" applyAlignment="1">
      <alignment horizontal="center" vertical="center"/>
    </xf>
    <xf numFmtId="165" fontId="4711" fillId="0" borderId="0" xfId="0" applyNumberFormat="1" applyFont="1" applyAlignment="1">
      <alignment horizontal="center" vertical="center"/>
    </xf>
    <xf numFmtId="164" fontId="4712" fillId="0" borderId="0" xfId="0" applyNumberFormat="1" applyFont="1" applyAlignment="1">
      <alignment horizontal="center" vertical="center"/>
    </xf>
    <xf numFmtId="164" fontId="4713" fillId="0" borderId="0" xfId="0" applyNumberFormat="1" applyFont="1" applyAlignment="1">
      <alignment horizontal="center" vertical="center" wrapText="1"/>
    </xf>
    <xf numFmtId="0" fontId="4614" fillId="0" borderId="0" xfId="0" applyFont="1" applyAlignment="1">
      <alignment horizontal="center" vertical="center" wrapText="1"/>
    </xf>
    <xf numFmtId="4" fontId="4615" fillId="0" borderId="0" xfId="0" applyNumberFormat="1" applyFont="1" applyAlignment="1">
      <alignment horizontal="center" vertical="center"/>
    </xf>
    <xf numFmtId="164" fontId="4616" fillId="0" borderId="0" xfId="0" applyNumberFormat="1" applyFont="1" applyAlignment="1">
      <alignment horizontal="center" vertical="center"/>
    </xf>
    <xf numFmtId="164" fontId="4617" fillId="0" borderId="0" xfId="0" applyNumberFormat="1" applyFont="1" applyAlignment="1">
      <alignment horizontal="center" vertical="center"/>
    </xf>
    <xf numFmtId="165" fontId="4618" fillId="0" borderId="0" xfId="0" applyNumberFormat="1" applyFont="1" applyAlignment="1">
      <alignment horizontal="center" vertical="center"/>
    </xf>
    <xf numFmtId="164" fontId="4619" fillId="0" borderId="0" xfId="0" applyNumberFormat="1" applyFont="1" applyAlignment="1">
      <alignment horizontal="center" vertical="center"/>
    </xf>
    <xf numFmtId="164" fontId="4620" fillId="0" borderId="0" xfId="0" applyNumberFormat="1" applyFont="1" applyAlignment="1">
      <alignment horizontal="center" vertical="center" wrapText="1"/>
    </xf>
    <xf numFmtId="0" fontId="4645" fillId="0" borderId="0" xfId="0" applyFont="1" applyAlignment="1">
      <alignment horizontal="center" vertical="center" wrapText="1"/>
    </xf>
    <xf numFmtId="4" fontId="4646" fillId="0" borderId="0" xfId="0" applyNumberFormat="1" applyFont="1" applyAlignment="1">
      <alignment horizontal="center" vertical="center"/>
    </xf>
    <xf numFmtId="164" fontId="4647" fillId="0" borderId="0" xfId="0" applyNumberFormat="1" applyFont="1" applyAlignment="1">
      <alignment horizontal="center" vertical="center"/>
    </xf>
    <xf numFmtId="164" fontId="4648" fillId="0" borderId="0" xfId="0" applyNumberFormat="1" applyFont="1" applyAlignment="1">
      <alignment horizontal="center" vertical="center"/>
    </xf>
    <xf numFmtId="165" fontId="4649" fillId="0" borderId="0" xfId="0" applyNumberFormat="1" applyFont="1" applyAlignment="1">
      <alignment horizontal="center" vertical="center"/>
    </xf>
    <xf numFmtId="164" fontId="4650" fillId="0" borderId="0" xfId="0" applyNumberFormat="1" applyFont="1" applyAlignment="1">
      <alignment horizontal="center" vertical="center"/>
    </xf>
    <xf numFmtId="164" fontId="4651" fillId="0" borderId="0" xfId="0" applyNumberFormat="1" applyFont="1" applyAlignment="1">
      <alignment horizontal="center" vertical="center" wrapText="1"/>
    </xf>
    <xf numFmtId="0" fontId="4552" fillId="0" borderId="0" xfId="0" applyFont="1" applyAlignment="1">
      <alignment horizontal="center" vertical="center" wrapText="1"/>
    </xf>
    <xf numFmtId="4" fontId="4553" fillId="0" borderId="0" xfId="0" applyNumberFormat="1" applyFont="1" applyAlignment="1">
      <alignment horizontal="center" vertical="center"/>
    </xf>
    <xf numFmtId="164" fontId="4554" fillId="0" borderId="0" xfId="0" applyNumberFormat="1" applyFont="1" applyAlignment="1">
      <alignment horizontal="center" vertical="center"/>
    </xf>
    <xf numFmtId="164" fontId="4555" fillId="0" borderId="0" xfId="0" applyNumberFormat="1" applyFont="1" applyAlignment="1">
      <alignment horizontal="center" vertical="center"/>
    </xf>
    <xf numFmtId="165" fontId="4556" fillId="0" borderId="0" xfId="0" applyNumberFormat="1" applyFont="1" applyAlignment="1">
      <alignment horizontal="center" vertical="center"/>
    </xf>
    <xf numFmtId="164" fontId="4557" fillId="0" borderId="0" xfId="0" applyNumberFormat="1" applyFont="1" applyAlignment="1">
      <alignment horizontal="center" vertical="center"/>
    </xf>
    <xf numFmtId="164" fontId="4558" fillId="0" borderId="0" xfId="0" applyNumberFormat="1" applyFont="1" applyAlignment="1">
      <alignment horizontal="center" vertical="center" wrapText="1"/>
    </xf>
    <xf numFmtId="0" fontId="4583" fillId="0" borderId="0" xfId="0" applyFont="1" applyAlignment="1">
      <alignment horizontal="center" vertical="center" wrapText="1"/>
    </xf>
    <xf numFmtId="4" fontId="4584" fillId="0" borderId="0" xfId="0" applyNumberFormat="1" applyFont="1" applyAlignment="1">
      <alignment horizontal="center" vertical="center"/>
    </xf>
    <xf numFmtId="164" fontId="4585" fillId="0" borderId="0" xfId="0" applyNumberFormat="1" applyFont="1" applyAlignment="1">
      <alignment horizontal="center" vertical="center"/>
    </xf>
    <xf numFmtId="164" fontId="4586" fillId="0" borderId="0" xfId="0" applyNumberFormat="1" applyFont="1" applyAlignment="1">
      <alignment horizontal="center" vertical="center"/>
    </xf>
    <xf numFmtId="165" fontId="4587" fillId="0" borderId="0" xfId="0" applyNumberFormat="1" applyFont="1" applyAlignment="1">
      <alignment horizontal="center" vertical="center"/>
    </xf>
    <xf numFmtId="164" fontId="4588" fillId="0" borderId="0" xfId="0" applyNumberFormat="1" applyFont="1" applyAlignment="1">
      <alignment horizontal="center" vertical="center"/>
    </xf>
    <xf numFmtId="164" fontId="4589" fillId="0" borderId="0" xfId="0" applyNumberFormat="1" applyFont="1" applyAlignment="1">
      <alignment horizontal="center" vertical="center" wrapText="1"/>
    </xf>
    <xf numFmtId="0" fontId="4490" fillId="0" borderId="0" xfId="0" applyFont="1" applyAlignment="1">
      <alignment horizontal="center" vertical="center" wrapText="1"/>
    </xf>
    <xf numFmtId="4" fontId="4491" fillId="0" borderId="0" xfId="0" applyNumberFormat="1" applyFont="1" applyAlignment="1">
      <alignment horizontal="center" vertical="center"/>
    </xf>
    <xf numFmtId="164" fontId="4492" fillId="0" borderId="0" xfId="0" applyNumberFormat="1" applyFont="1" applyAlignment="1">
      <alignment horizontal="center" vertical="center"/>
    </xf>
    <xf numFmtId="164" fontId="4493" fillId="0" borderId="0" xfId="0" applyNumberFormat="1" applyFont="1" applyAlignment="1">
      <alignment horizontal="center" vertical="center"/>
    </xf>
    <xf numFmtId="165" fontId="4494" fillId="0" borderId="0" xfId="0" applyNumberFormat="1" applyFont="1" applyAlignment="1">
      <alignment horizontal="center" vertical="center"/>
    </xf>
    <xf numFmtId="164" fontId="4495" fillId="0" borderId="0" xfId="0" applyNumberFormat="1" applyFont="1" applyAlignment="1">
      <alignment horizontal="center" vertical="center"/>
    </xf>
    <xf numFmtId="164" fontId="4496" fillId="0" borderId="0" xfId="0" applyNumberFormat="1" applyFont="1" applyAlignment="1">
      <alignment horizontal="center" vertical="center" wrapText="1"/>
    </xf>
    <xf numFmtId="0" fontId="4521" fillId="0" borderId="0" xfId="0" applyFont="1" applyAlignment="1">
      <alignment horizontal="center" vertical="center" wrapText="1"/>
    </xf>
    <xf numFmtId="4" fontId="4522" fillId="0" borderId="0" xfId="0" applyNumberFormat="1" applyFont="1" applyAlignment="1">
      <alignment horizontal="center" vertical="center"/>
    </xf>
    <xf numFmtId="164" fontId="4523" fillId="0" borderId="0" xfId="0" applyNumberFormat="1" applyFont="1" applyAlignment="1">
      <alignment horizontal="center" vertical="center"/>
    </xf>
    <xf numFmtId="164" fontId="4524" fillId="0" borderId="0" xfId="0" applyNumberFormat="1" applyFont="1" applyAlignment="1">
      <alignment horizontal="center" vertical="center"/>
    </xf>
    <xf numFmtId="165" fontId="4525" fillId="0" borderId="0" xfId="0" applyNumberFormat="1" applyFont="1" applyAlignment="1">
      <alignment horizontal="center" vertical="center"/>
    </xf>
    <xf numFmtId="164" fontId="4526" fillId="0" borderId="0" xfId="0" applyNumberFormat="1" applyFont="1" applyAlignment="1">
      <alignment horizontal="center" vertical="center"/>
    </xf>
    <xf numFmtId="164" fontId="4527" fillId="0" borderId="0" xfId="0" applyNumberFormat="1" applyFont="1" applyAlignment="1">
      <alignment horizontal="center" vertical="center" wrapText="1"/>
    </xf>
    <xf numFmtId="0" fontId="4428" fillId="0" borderId="0" xfId="0" applyFont="1" applyAlignment="1">
      <alignment horizontal="center" vertical="center" wrapText="1"/>
    </xf>
    <xf numFmtId="4" fontId="4429" fillId="0" borderId="0" xfId="0" applyNumberFormat="1" applyFont="1" applyAlignment="1">
      <alignment horizontal="center" vertical="center"/>
    </xf>
    <xf numFmtId="164" fontId="4430" fillId="0" borderId="0" xfId="0" applyNumberFormat="1" applyFont="1" applyAlignment="1">
      <alignment horizontal="center" vertical="center"/>
    </xf>
    <xf numFmtId="164" fontId="4431" fillId="0" borderId="0" xfId="0" applyNumberFormat="1" applyFont="1" applyAlignment="1">
      <alignment horizontal="center" vertical="center"/>
    </xf>
    <xf numFmtId="165" fontId="4432" fillId="0" borderId="0" xfId="0" applyNumberFormat="1" applyFont="1" applyAlignment="1">
      <alignment horizontal="center" vertical="center"/>
    </xf>
    <xf numFmtId="164" fontId="4433" fillId="0" borderId="0" xfId="0" applyNumberFormat="1" applyFont="1" applyAlignment="1">
      <alignment horizontal="center" vertical="center"/>
    </xf>
    <xf numFmtId="164" fontId="4434" fillId="0" borderId="0" xfId="0" applyNumberFormat="1" applyFont="1" applyAlignment="1">
      <alignment horizontal="center" vertical="center" wrapText="1"/>
    </xf>
    <xf numFmtId="0" fontId="4459" fillId="0" borderId="0" xfId="0" applyFont="1" applyAlignment="1">
      <alignment horizontal="center" vertical="center" wrapText="1"/>
    </xf>
    <xf numFmtId="4" fontId="4460" fillId="0" borderId="0" xfId="0" applyNumberFormat="1" applyFont="1" applyAlignment="1">
      <alignment horizontal="center" vertical="center"/>
    </xf>
    <xf numFmtId="164" fontId="4461" fillId="0" borderId="0" xfId="0" applyNumberFormat="1" applyFont="1" applyAlignment="1">
      <alignment horizontal="center" vertical="center"/>
    </xf>
    <xf numFmtId="164" fontId="4462" fillId="0" borderId="0" xfId="0" applyNumberFormat="1" applyFont="1" applyAlignment="1">
      <alignment horizontal="center" vertical="center"/>
    </xf>
    <xf numFmtId="165" fontId="4463" fillId="0" borderId="0" xfId="0" applyNumberFormat="1" applyFont="1" applyAlignment="1">
      <alignment horizontal="center" vertical="center"/>
    </xf>
    <xf numFmtId="164" fontId="4464" fillId="0" borderId="0" xfId="0" applyNumberFormat="1" applyFont="1" applyAlignment="1">
      <alignment horizontal="center" vertical="center"/>
    </xf>
    <xf numFmtId="164" fontId="4465" fillId="0" borderId="0" xfId="0" applyNumberFormat="1" applyFont="1" applyAlignment="1">
      <alignment horizontal="center" vertical="center" wrapText="1"/>
    </xf>
    <xf numFmtId="0" fontId="4366" fillId="0" borderId="0" xfId="0" applyFont="1" applyAlignment="1">
      <alignment horizontal="center" vertical="center" wrapText="1"/>
    </xf>
    <xf numFmtId="4" fontId="4367" fillId="0" borderId="0" xfId="0" applyNumberFormat="1" applyFont="1" applyAlignment="1">
      <alignment horizontal="center" vertical="center"/>
    </xf>
    <xf numFmtId="164" fontId="4368" fillId="0" borderId="0" xfId="0" applyNumberFormat="1" applyFont="1" applyAlignment="1">
      <alignment horizontal="center" vertical="center"/>
    </xf>
    <xf numFmtId="164" fontId="4369" fillId="0" borderId="0" xfId="0" applyNumberFormat="1" applyFont="1" applyAlignment="1">
      <alignment horizontal="center" vertical="center"/>
    </xf>
    <xf numFmtId="165" fontId="4370" fillId="0" borderId="0" xfId="0" applyNumberFormat="1" applyFont="1" applyAlignment="1">
      <alignment horizontal="center" vertical="center"/>
    </xf>
    <xf numFmtId="164" fontId="4371" fillId="0" borderId="0" xfId="0" applyNumberFormat="1" applyFont="1" applyAlignment="1">
      <alignment horizontal="center" vertical="center"/>
    </xf>
    <xf numFmtId="164" fontId="4372" fillId="0" borderId="0" xfId="0" applyNumberFormat="1" applyFont="1" applyAlignment="1">
      <alignment horizontal="center" vertical="center" wrapText="1"/>
    </xf>
    <xf numFmtId="0" fontId="4397" fillId="0" borderId="0" xfId="0" applyFont="1" applyAlignment="1">
      <alignment horizontal="center" vertical="center" wrapText="1"/>
    </xf>
    <xf numFmtId="4" fontId="4398" fillId="0" borderId="0" xfId="0" applyNumberFormat="1" applyFont="1" applyAlignment="1">
      <alignment horizontal="center" vertical="center"/>
    </xf>
    <xf numFmtId="164" fontId="4399" fillId="0" borderId="0" xfId="0" applyNumberFormat="1" applyFont="1" applyAlignment="1">
      <alignment horizontal="center" vertical="center"/>
    </xf>
    <xf numFmtId="164" fontId="4400" fillId="0" borderId="0" xfId="0" applyNumberFormat="1" applyFont="1" applyAlignment="1">
      <alignment horizontal="center" vertical="center"/>
    </xf>
    <xf numFmtId="165" fontId="4401" fillId="0" borderId="0" xfId="0" applyNumberFormat="1" applyFont="1" applyAlignment="1">
      <alignment horizontal="center" vertical="center"/>
    </xf>
    <xf numFmtId="164" fontId="4402" fillId="0" borderId="0" xfId="0" applyNumberFormat="1" applyFont="1" applyAlignment="1">
      <alignment horizontal="center" vertical="center"/>
    </xf>
    <xf numFmtId="164" fontId="4403" fillId="0" borderId="0" xfId="0" applyNumberFormat="1" applyFont="1" applyAlignment="1">
      <alignment horizontal="center" vertical="center" wrapText="1"/>
    </xf>
    <xf numFmtId="0" fontId="4304" fillId="0" borderId="0" xfId="0" applyFont="1" applyAlignment="1">
      <alignment horizontal="center" vertical="center" wrapText="1"/>
    </xf>
    <xf numFmtId="4" fontId="4305" fillId="0" borderId="0" xfId="0" applyNumberFormat="1" applyFont="1" applyAlignment="1">
      <alignment horizontal="center" vertical="center"/>
    </xf>
    <xf numFmtId="164" fontId="4306" fillId="0" borderId="0" xfId="0" applyNumberFormat="1" applyFont="1" applyAlignment="1">
      <alignment horizontal="center" vertical="center"/>
    </xf>
    <xf numFmtId="164" fontId="4307" fillId="0" borderId="0" xfId="0" applyNumberFormat="1" applyFont="1" applyAlignment="1">
      <alignment horizontal="center" vertical="center"/>
    </xf>
    <xf numFmtId="165" fontId="4308" fillId="0" borderId="0" xfId="0" applyNumberFormat="1" applyFont="1" applyAlignment="1">
      <alignment horizontal="center" vertical="center"/>
    </xf>
    <xf numFmtId="164" fontId="4309" fillId="0" borderId="0" xfId="0" applyNumberFormat="1" applyFont="1" applyAlignment="1">
      <alignment horizontal="center" vertical="center"/>
    </xf>
    <xf numFmtId="164" fontId="4310" fillId="0" borderId="0" xfId="0" applyNumberFormat="1" applyFont="1" applyAlignment="1">
      <alignment horizontal="center" vertical="center" wrapText="1"/>
    </xf>
    <xf numFmtId="0" fontId="4335" fillId="0" borderId="0" xfId="0" applyFont="1" applyAlignment="1">
      <alignment horizontal="center" vertical="center" wrapText="1"/>
    </xf>
    <xf numFmtId="4" fontId="4336" fillId="0" borderId="0" xfId="0" applyNumberFormat="1" applyFont="1" applyAlignment="1">
      <alignment horizontal="center" vertical="center"/>
    </xf>
    <xf numFmtId="164" fontId="4337" fillId="0" borderId="0" xfId="0" applyNumberFormat="1" applyFont="1" applyAlignment="1">
      <alignment horizontal="center" vertical="center"/>
    </xf>
    <xf numFmtId="164" fontId="4338" fillId="0" borderId="0" xfId="0" applyNumberFormat="1" applyFont="1" applyAlignment="1">
      <alignment horizontal="center" vertical="center"/>
    </xf>
    <xf numFmtId="165" fontId="4339" fillId="0" borderId="0" xfId="0" applyNumberFormat="1" applyFont="1" applyAlignment="1">
      <alignment horizontal="center" vertical="center"/>
    </xf>
    <xf numFmtId="164" fontId="4340" fillId="0" borderId="0" xfId="0" applyNumberFormat="1" applyFont="1" applyAlignment="1">
      <alignment horizontal="center" vertical="center"/>
    </xf>
    <xf numFmtId="164" fontId="4341" fillId="0" borderId="0" xfId="0" applyNumberFormat="1" applyFont="1" applyAlignment="1">
      <alignment horizontal="center" vertical="center" wrapText="1"/>
    </xf>
    <xf numFmtId="0" fontId="4242" fillId="0" borderId="0" xfId="0" applyFont="1" applyAlignment="1">
      <alignment horizontal="center" vertical="center" wrapText="1"/>
    </xf>
    <xf numFmtId="4" fontId="4243" fillId="0" borderId="0" xfId="0" applyNumberFormat="1" applyFont="1" applyAlignment="1">
      <alignment horizontal="center" vertical="center"/>
    </xf>
    <xf numFmtId="164" fontId="4244" fillId="0" borderId="0" xfId="0" applyNumberFormat="1" applyFont="1" applyAlignment="1">
      <alignment horizontal="center" vertical="center"/>
    </xf>
    <xf numFmtId="164" fontId="4245" fillId="0" borderId="0" xfId="0" applyNumberFormat="1" applyFont="1" applyAlignment="1">
      <alignment horizontal="center" vertical="center"/>
    </xf>
    <xf numFmtId="165" fontId="4246" fillId="0" borderId="0" xfId="0" applyNumberFormat="1" applyFont="1" applyAlignment="1">
      <alignment horizontal="center" vertical="center"/>
    </xf>
    <xf numFmtId="164" fontId="4247" fillId="0" borderId="0" xfId="0" applyNumberFormat="1" applyFont="1" applyAlignment="1">
      <alignment horizontal="center" vertical="center"/>
    </xf>
    <xf numFmtId="164" fontId="4248" fillId="0" borderId="0" xfId="0" applyNumberFormat="1" applyFont="1" applyAlignment="1">
      <alignment horizontal="center" vertical="center" wrapText="1"/>
    </xf>
    <xf numFmtId="0" fontId="4273" fillId="0" borderId="0" xfId="0" applyFont="1" applyAlignment="1">
      <alignment horizontal="center" vertical="center" wrapText="1"/>
    </xf>
    <xf numFmtId="4" fontId="4274" fillId="0" borderId="0" xfId="0" applyNumberFormat="1" applyFont="1" applyAlignment="1">
      <alignment horizontal="center" vertical="center"/>
    </xf>
    <xf numFmtId="164" fontId="4275" fillId="0" borderId="0" xfId="0" applyNumberFormat="1" applyFont="1" applyAlignment="1">
      <alignment horizontal="center" vertical="center"/>
    </xf>
    <xf numFmtId="164" fontId="4276" fillId="0" borderId="0" xfId="0" applyNumberFormat="1" applyFont="1" applyAlignment="1">
      <alignment horizontal="center" vertical="center"/>
    </xf>
    <xf numFmtId="165" fontId="4277" fillId="0" borderId="0" xfId="0" applyNumberFormat="1" applyFont="1" applyAlignment="1">
      <alignment horizontal="center" vertical="center"/>
    </xf>
    <xf numFmtId="164" fontId="4278" fillId="0" borderId="0" xfId="0" applyNumberFormat="1" applyFont="1" applyAlignment="1">
      <alignment horizontal="center" vertical="center"/>
    </xf>
    <xf numFmtId="164" fontId="4279" fillId="0" borderId="0" xfId="0" applyNumberFormat="1" applyFont="1" applyAlignment="1">
      <alignment horizontal="center" vertical="center" wrapText="1"/>
    </xf>
    <xf numFmtId="0" fontId="4180" fillId="0" borderId="0" xfId="0" applyFont="1" applyAlignment="1">
      <alignment horizontal="center" vertical="center" wrapText="1"/>
    </xf>
    <xf numFmtId="4" fontId="4181" fillId="0" borderId="0" xfId="0" applyNumberFormat="1" applyFont="1" applyAlignment="1">
      <alignment horizontal="center" vertical="center"/>
    </xf>
    <xf numFmtId="164" fontId="4182" fillId="0" borderId="0" xfId="0" applyNumberFormat="1" applyFont="1" applyAlignment="1">
      <alignment horizontal="center" vertical="center"/>
    </xf>
    <xf numFmtId="164" fontId="4183" fillId="0" borderId="0" xfId="0" applyNumberFormat="1" applyFont="1" applyAlignment="1">
      <alignment horizontal="center" vertical="center"/>
    </xf>
    <xf numFmtId="165" fontId="4184" fillId="0" borderId="0" xfId="0" applyNumberFormat="1" applyFont="1" applyAlignment="1">
      <alignment horizontal="center" vertical="center"/>
    </xf>
    <xf numFmtId="164" fontId="4185" fillId="0" borderId="0" xfId="0" applyNumberFormat="1" applyFont="1" applyAlignment="1">
      <alignment horizontal="center" vertical="center"/>
    </xf>
    <xf numFmtId="164" fontId="4186" fillId="0" borderId="0" xfId="0" applyNumberFormat="1" applyFont="1" applyAlignment="1">
      <alignment horizontal="center" vertical="center" wrapText="1"/>
    </xf>
    <xf numFmtId="0" fontId="4211" fillId="0" borderId="0" xfId="0" applyFont="1" applyAlignment="1">
      <alignment horizontal="center" vertical="center" wrapText="1"/>
    </xf>
    <xf numFmtId="4" fontId="4212" fillId="0" borderId="0" xfId="0" applyNumberFormat="1" applyFont="1" applyAlignment="1">
      <alignment horizontal="center" vertical="center"/>
    </xf>
    <xf numFmtId="164" fontId="4213" fillId="0" borderId="0" xfId="0" applyNumberFormat="1" applyFont="1" applyAlignment="1">
      <alignment horizontal="center" vertical="center"/>
    </xf>
    <xf numFmtId="164" fontId="4214" fillId="0" borderId="0" xfId="0" applyNumberFormat="1" applyFont="1" applyAlignment="1">
      <alignment horizontal="center" vertical="center"/>
    </xf>
    <xf numFmtId="165" fontId="4215" fillId="0" borderId="0" xfId="0" applyNumberFormat="1" applyFont="1" applyAlignment="1">
      <alignment horizontal="center" vertical="center"/>
    </xf>
    <xf numFmtId="164" fontId="4216" fillId="0" borderId="0" xfId="0" applyNumberFormat="1" applyFont="1" applyAlignment="1">
      <alignment horizontal="center" vertical="center"/>
    </xf>
    <xf numFmtId="164" fontId="4217" fillId="0" borderId="0" xfId="0" applyNumberFormat="1" applyFont="1" applyAlignment="1">
      <alignment horizontal="center" vertical="center" wrapText="1"/>
    </xf>
    <xf numFmtId="0" fontId="4118" fillId="0" borderId="0" xfId="0" applyFont="1" applyAlignment="1">
      <alignment horizontal="center" vertical="center" wrapText="1"/>
    </xf>
    <xf numFmtId="4" fontId="4119" fillId="0" borderId="0" xfId="0" applyNumberFormat="1" applyFont="1" applyAlignment="1">
      <alignment horizontal="center" vertical="center"/>
    </xf>
    <xf numFmtId="164" fontId="4120" fillId="0" borderId="0" xfId="0" applyNumberFormat="1" applyFont="1" applyAlignment="1">
      <alignment horizontal="center" vertical="center"/>
    </xf>
    <xf numFmtId="164" fontId="4121" fillId="0" borderId="0" xfId="0" applyNumberFormat="1" applyFont="1" applyAlignment="1">
      <alignment horizontal="center" vertical="center"/>
    </xf>
    <xf numFmtId="165" fontId="4122" fillId="0" borderId="0" xfId="0" applyNumberFormat="1" applyFont="1" applyAlignment="1">
      <alignment horizontal="center" vertical="center"/>
    </xf>
    <xf numFmtId="164" fontId="4123" fillId="0" borderId="0" xfId="0" applyNumberFormat="1" applyFont="1" applyAlignment="1">
      <alignment horizontal="center" vertical="center"/>
    </xf>
    <xf numFmtId="164" fontId="4124" fillId="0" borderId="0" xfId="0" applyNumberFormat="1" applyFont="1" applyAlignment="1">
      <alignment horizontal="center" vertical="center" wrapText="1"/>
    </xf>
    <xf numFmtId="0" fontId="4149" fillId="0" borderId="0" xfId="0" applyFont="1" applyAlignment="1">
      <alignment horizontal="center" vertical="center" wrapText="1"/>
    </xf>
    <xf numFmtId="4" fontId="4150" fillId="0" borderId="0" xfId="0" applyNumberFormat="1" applyFont="1" applyAlignment="1">
      <alignment horizontal="center" vertical="center"/>
    </xf>
    <xf numFmtId="164" fontId="4151" fillId="0" borderId="0" xfId="0" applyNumberFormat="1" applyFont="1" applyAlignment="1">
      <alignment horizontal="center" vertical="center"/>
    </xf>
    <xf numFmtId="164" fontId="4152" fillId="0" borderId="0" xfId="0" applyNumberFormat="1" applyFont="1" applyAlignment="1">
      <alignment horizontal="center" vertical="center"/>
    </xf>
    <xf numFmtId="165" fontId="4153" fillId="0" borderId="0" xfId="0" applyNumberFormat="1" applyFont="1" applyAlignment="1">
      <alignment horizontal="center" vertical="center"/>
    </xf>
    <xf numFmtId="164" fontId="4154" fillId="0" borderId="0" xfId="0" applyNumberFormat="1" applyFont="1" applyAlignment="1">
      <alignment horizontal="center" vertical="center"/>
    </xf>
    <xf numFmtId="164" fontId="4155" fillId="0" borderId="0" xfId="0" applyNumberFormat="1" applyFont="1" applyAlignment="1">
      <alignment horizontal="center" vertical="center" wrapText="1"/>
    </xf>
    <xf numFmtId="0" fontId="4056" fillId="0" borderId="0" xfId="0" applyFont="1" applyAlignment="1">
      <alignment horizontal="center" vertical="center" wrapText="1"/>
    </xf>
    <xf numFmtId="4" fontId="4057" fillId="0" borderId="0" xfId="0" applyNumberFormat="1" applyFont="1" applyAlignment="1">
      <alignment horizontal="center" vertical="center"/>
    </xf>
    <xf numFmtId="164" fontId="4058" fillId="0" borderId="0" xfId="0" applyNumberFormat="1" applyFont="1" applyAlignment="1">
      <alignment horizontal="center" vertical="center"/>
    </xf>
    <xf numFmtId="164" fontId="4059" fillId="0" borderId="0" xfId="0" applyNumberFormat="1" applyFont="1" applyAlignment="1">
      <alignment horizontal="center" vertical="center"/>
    </xf>
    <xf numFmtId="165" fontId="4060" fillId="0" borderId="0" xfId="0" applyNumberFormat="1" applyFont="1" applyAlignment="1">
      <alignment horizontal="center" vertical="center"/>
    </xf>
    <xf numFmtId="164" fontId="4061" fillId="0" borderId="0" xfId="0" applyNumberFormat="1" applyFont="1" applyAlignment="1">
      <alignment horizontal="center" vertical="center"/>
    </xf>
    <xf numFmtId="164" fontId="4062" fillId="0" borderId="0" xfId="0" applyNumberFormat="1" applyFont="1" applyAlignment="1">
      <alignment horizontal="center" vertical="center" wrapText="1"/>
    </xf>
    <xf numFmtId="0" fontId="4087" fillId="0" borderId="0" xfId="0" applyFont="1" applyAlignment="1">
      <alignment horizontal="center" vertical="center" wrapText="1"/>
    </xf>
    <xf numFmtId="4" fontId="4088" fillId="0" borderId="0" xfId="0" applyNumberFormat="1" applyFont="1" applyAlignment="1">
      <alignment horizontal="center" vertical="center"/>
    </xf>
    <xf numFmtId="164" fontId="4089" fillId="0" borderId="0" xfId="0" applyNumberFormat="1" applyFont="1" applyAlignment="1">
      <alignment horizontal="center" vertical="center"/>
    </xf>
    <xf numFmtId="164" fontId="4090" fillId="0" borderId="0" xfId="0" applyNumberFormat="1" applyFont="1" applyAlignment="1">
      <alignment horizontal="center" vertical="center"/>
    </xf>
    <xf numFmtId="165" fontId="4091" fillId="0" borderId="0" xfId="0" applyNumberFormat="1" applyFont="1" applyAlignment="1">
      <alignment horizontal="center" vertical="center"/>
    </xf>
    <xf numFmtId="164" fontId="4092" fillId="0" borderId="0" xfId="0" applyNumberFormat="1" applyFont="1" applyAlignment="1">
      <alignment horizontal="center" vertical="center"/>
    </xf>
    <xf numFmtId="164" fontId="4093" fillId="0" borderId="0" xfId="0" applyNumberFormat="1" applyFont="1" applyAlignment="1">
      <alignment horizontal="center" vertical="center" wrapText="1"/>
    </xf>
    <xf numFmtId="0" fontId="3994" fillId="0" borderId="0" xfId="0" applyFont="1" applyAlignment="1">
      <alignment horizontal="center" vertical="center" wrapText="1"/>
    </xf>
    <xf numFmtId="4" fontId="3995" fillId="0" borderId="0" xfId="0" applyNumberFormat="1" applyFont="1" applyAlignment="1">
      <alignment horizontal="center" vertical="center"/>
    </xf>
    <xf numFmtId="164" fontId="3996" fillId="0" borderId="0" xfId="0" applyNumberFormat="1" applyFont="1" applyAlignment="1">
      <alignment horizontal="center" vertical="center"/>
    </xf>
    <xf numFmtId="164" fontId="3997" fillId="0" borderId="0" xfId="0" applyNumberFormat="1" applyFont="1" applyAlignment="1">
      <alignment horizontal="center" vertical="center"/>
    </xf>
    <xf numFmtId="165" fontId="3998" fillId="0" borderId="0" xfId="0" applyNumberFormat="1" applyFont="1" applyAlignment="1">
      <alignment horizontal="center" vertical="center"/>
    </xf>
    <xf numFmtId="164" fontId="3999" fillId="0" borderId="0" xfId="0" applyNumberFormat="1" applyFont="1" applyAlignment="1">
      <alignment horizontal="center" vertical="center"/>
    </xf>
    <xf numFmtId="164" fontId="4000" fillId="0" borderId="0" xfId="0" applyNumberFormat="1" applyFont="1" applyAlignment="1">
      <alignment horizontal="center" vertical="center" wrapText="1"/>
    </xf>
    <xf numFmtId="0" fontId="4025" fillId="0" borderId="0" xfId="0" applyFont="1" applyAlignment="1">
      <alignment horizontal="center" vertical="center" wrapText="1"/>
    </xf>
    <xf numFmtId="4" fontId="4026" fillId="0" borderId="0" xfId="0" applyNumberFormat="1" applyFont="1" applyAlignment="1">
      <alignment horizontal="center" vertical="center"/>
    </xf>
    <xf numFmtId="164" fontId="4027" fillId="0" borderId="0" xfId="0" applyNumberFormat="1" applyFont="1" applyAlignment="1">
      <alignment horizontal="center" vertical="center"/>
    </xf>
    <xf numFmtId="164" fontId="4028" fillId="0" borderId="0" xfId="0" applyNumberFormat="1" applyFont="1" applyAlignment="1">
      <alignment horizontal="center" vertical="center"/>
    </xf>
    <xf numFmtId="165" fontId="4029" fillId="0" borderId="0" xfId="0" applyNumberFormat="1" applyFont="1" applyAlignment="1">
      <alignment horizontal="center" vertical="center"/>
    </xf>
    <xf numFmtId="164" fontId="4030" fillId="0" borderId="0" xfId="0" applyNumberFormat="1" applyFont="1" applyAlignment="1">
      <alignment horizontal="center" vertical="center"/>
    </xf>
    <xf numFmtId="164" fontId="4031" fillId="0" borderId="0" xfId="0" applyNumberFormat="1" applyFont="1" applyAlignment="1">
      <alignment horizontal="center" vertical="center" wrapText="1"/>
    </xf>
    <xf numFmtId="0" fontId="3932" fillId="0" borderId="0" xfId="0" applyFont="1" applyAlignment="1">
      <alignment horizontal="center" vertical="center" wrapText="1"/>
    </xf>
    <xf numFmtId="4" fontId="3933" fillId="0" borderId="0" xfId="0" applyNumberFormat="1" applyFont="1" applyAlignment="1">
      <alignment horizontal="center" vertical="center"/>
    </xf>
    <xf numFmtId="164" fontId="3934" fillId="0" borderId="0" xfId="0" applyNumberFormat="1" applyFont="1" applyAlignment="1">
      <alignment horizontal="center" vertical="center"/>
    </xf>
    <xf numFmtId="164" fontId="3935" fillId="0" borderId="0" xfId="0" applyNumberFormat="1" applyFont="1" applyAlignment="1">
      <alignment horizontal="center" vertical="center"/>
    </xf>
    <xf numFmtId="165" fontId="3936" fillId="0" borderId="0" xfId="0" applyNumberFormat="1" applyFont="1" applyAlignment="1">
      <alignment horizontal="center" vertical="center"/>
    </xf>
    <xf numFmtId="164" fontId="3937" fillId="0" borderId="0" xfId="0" applyNumberFormat="1" applyFont="1" applyAlignment="1">
      <alignment horizontal="center" vertical="center"/>
    </xf>
    <xf numFmtId="164" fontId="3938" fillId="0" borderId="0" xfId="0" applyNumberFormat="1" applyFont="1" applyAlignment="1">
      <alignment horizontal="center" vertical="center" wrapText="1"/>
    </xf>
    <xf numFmtId="0" fontId="3963" fillId="0" borderId="0" xfId="0" applyFont="1" applyAlignment="1">
      <alignment horizontal="center" vertical="center" wrapText="1"/>
    </xf>
    <xf numFmtId="4" fontId="3964" fillId="0" borderId="0" xfId="0" applyNumberFormat="1" applyFont="1" applyAlignment="1">
      <alignment horizontal="center" vertical="center"/>
    </xf>
    <xf numFmtId="164" fontId="3965" fillId="0" borderId="0" xfId="0" applyNumberFormat="1" applyFont="1" applyAlignment="1">
      <alignment horizontal="center" vertical="center"/>
    </xf>
    <xf numFmtId="164" fontId="3966" fillId="0" borderId="0" xfId="0" applyNumberFormat="1" applyFont="1" applyAlignment="1">
      <alignment horizontal="center" vertical="center"/>
    </xf>
    <xf numFmtId="165" fontId="3967" fillId="0" borderId="0" xfId="0" applyNumberFormat="1" applyFont="1" applyAlignment="1">
      <alignment horizontal="center" vertical="center"/>
    </xf>
    <xf numFmtId="164" fontId="3968" fillId="0" borderId="0" xfId="0" applyNumberFormat="1" applyFont="1" applyAlignment="1">
      <alignment horizontal="center" vertical="center"/>
    </xf>
    <xf numFmtId="164" fontId="3969" fillId="0" borderId="0" xfId="0" applyNumberFormat="1" applyFont="1" applyAlignment="1">
      <alignment horizontal="center" vertical="center" wrapText="1"/>
    </xf>
    <xf numFmtId="0" fontId="3870" fillId="0" borderId="0" xfId="0" applyFont="1" applyAlignment="1">
      <alignment horizontal="center" vertical="center" wrapText="1"/>
    </xf>
    <xf numFmtId="4" fontId="3871" fillId="0" borderId="0" xfId="0" applyNumberFormat="1" applyFont="1" applyAlignment="1">
      <alignment horizontal="center" vertical="center"/>
    </xf>
    <xf numFmtId="164" fontId="3872" fillId="0" borderId="0" xfId="0" applyNumberFormat="1" applyFont="1" applyAlignment="1">
      <alignment horizontal="center" vertical="center"/>
    </xf>
    <xf numFmtId="164" fontId="3873" fillId="0" borderId="0" xfId="0" applyNumberFormat="1" applyFont="1" applyAlignment="1">
      <alignment horizontal="center" vertical="center"/>
    </xf>
    <xf numFmtId="165" fontId="3874" fillId="0" borderId="0" xfId="0" applyNumberFormat="1" applyFont="1" applyAlignment="1">
      <alignment horizontal="center" vertical="center"/>
    </xf>
    <xf numFmtId="164" fontId="3875" fillId="0" borderId="0" xfId="0" applyNumberFormat="1" applyFont="1" applyAlignment="1">
      <alignment horizontal="center" vertical="center"/>
    </xf>
    <xf numFmtId="164" fontId="3876" fillId="0" borderId="0" xfId="0" applyNumberFormat="1" applyFont="1" applyAlignment="1">
      <alignment horizontal="center" vertical="center" wrapText="1"/>
    </xf>
    <xf numFmtId="0" fontId="3901" fillId="0" borderId="0" xfId="0" applyFont="1" applyAlignment="1">
      <alignment horizontal="center" vertical="center" wrapText="1"/>
    </xf>
    <xf numFmtId="4" fontId="3902" fillId="0" borderId="0" xfId="0" applyNumberFormat="1" applyFont="1" applyAlignment="1">
      <alignment horizontal="center" vertical="center"/>
    </xf>
    <xf numFmtId="164" fontId="3903" fillId="0" borderId="0" xfId="0" applyNumberFormat="1" applyFont="1" applyAlignment="1">
      <alignment horizontal="center" vertical="center"/>
    </xf>
    <xf numFmtId="164" fontId="3904" fillId="0" borderId="0" xfId="0" applyNumberFormat="1" applyFont="1" applyAlignment="1">
      <alignment horizontal="center" vertical="center"/>
    </xf>
    <xf numFmtId="165" fontId="3905" fillId="0" borderId="0" xfId="0" applyNumberFormat="1" applyFont="1" applyAlignment="1">
      <alignment horizontal="center" vertical="center"/>
    </xf>
    <xf numFmtId="164" fontId="3906" fillId="0" borderId="0" xfId="0" applyNumberFormat="1" applyFont="1" applyAlignment="1">
      <alignment horizontal="center" vertical="center"/>
    </xf>
    <xf numFmtId="164" fontId="3907" fillId="0" borderId="0" xfId="0" applyNumberFormat="1" applyFont="1" applyAlignment="1">
      <alignment horizontal="center" vertical="center" wrapText="1"/>
    </xf>
    <xf numFmtId="0" fontId="3808" fillId="0" borderId="0" xfId="0" applyFont="1" applyAlignment="1">
      <alignment horizontal="center" vertical="center" wrapText="1"/>
    </xf>
    <xf numFmtId="4" fontId="3809" fillId="0" borderId="0" xfId="0" applyNumberFormat="1" applyFont="1" applyAlignment="1">
      <alignment horizontal="center" vertical="center"/>
    </xf>
    <xf numFmtId="164" fontId="3810" fillId="0" borderId="0" xfId="0" applyNumberFormat="1" applyFont="1" applyAlignment="1">
      <alignment horizontal="center" vertical="center"/>
    </xf>
    <xf numFmtId="164" fontId="3811" fillId="0" borderId="0" xfId="0" applyNumberFormat="1" applyFont="1" applyAlignment="1">
      <alignment horizontal="center" vertical="center"/>
    </xf>
    <xf numFmtId="165" fontId="3812" fillId="0" borderId="0" xfId="0" applyNumberFormat="1" applyFont="1" applyAlignment="1">
      <alignment horizontal="center" vertical="center"/>
    </xf>
    <xf numFmtId="164" fontId="3813" fillId="0" borderId="0" xfId="0" applyNumberFormat="1" applyFont="1" applyAlignment="1">
      <alignment horizontal="center" vertical="center"/>
    </xf>
    <xf numFmtId="164" fontId="3814" fillId="0" borderId="0" xfId="0" applyNumberFormat="1" applyFont="1" applyAlignment="1">
      <alignment horizontal="center" vertical="center" wrapText="1"/>
    </xf>
    <xf numFmtId="0" fontId="3839" fillId="0" borderId="0" xfId="0" applyFont="1" applyAlignment="1">
      <alignment horizontal="center" vertical="center" wrapText="1"/>
    </xf>
    <xf numFmtId="4" fontId="3840" fillId="0" borderId="0" xfId="0" applyNumberFormat="1" applyFont="1" applyAlignment="1">
      <alignment horizontal="center" vertical="center"/>
    </xf>
    <xf numFmtId="164" fontId="3841" fillId="0" borderId="0" xfId="0" applyNumberFormat="1" applyFont="1" applyAlignment="1">
      <alignment horizontal="center" vertical="center"/>
    </xf>
    <xf numFmtId="164" fontId="3842" fillId="0" borderId="0" xfId="0" applyNumberFormat="1" applyFont="1" applyAlignment="1">
      <alignment horizontal="center" vertical="center"/>
    </xf>
    <xf numFmtId="165" fontId="3843" fillId="0" borderId="0" xfId="0" applyNumberFormat="1" applyFont="1" applyAlignment="1">
      <alignment horizontal="center" vertical="center"/>
    </xf>
    <xf numFmtId="164" fontId="3844" fillId="0" borderId="0" xfId="0" applyNumberFormat="1" applyFont="1" applyAlignment="1">
      <alignment horizontal="center" vertical="center"/>
    </xf>
    <xf numFmtId="164" fontId="3845" fillId="0" borderId="0" xfId="0" applyNumberFormat="1" applyFont="1" applyAlignment="1">
      <alignment horizontal="center" vertical="center" wrapText="1"/>
    </xf>
    <xf numFmtId="0" fontId="3746" fillId="0" borderId="0" xfId="0" applyFont="1" applyAlignment="1">
      <alignment horizontal="center" vertical="center" wrapText="1"/>
    </xf>
    <xf numFmtId="4" fontId="3747" fillId="0" borderId="0" xfId="0" applyNumberFormat="1" applyFont="1" applyAlignment="1">
      <alignment horizontal="center" vertical="center"/>
    </xf>
    <xf numFmtId="164" fontId="3748" fillId="0" borderId="0" xfId="0" applyNumberFormat="1" applyFont="1" applyAlignment="1">
      <alignment horizontal="center" vertical="center"/>
    </xf>
    <xf numFmtId="164" fontId="3749" fillId="0" borderId="0" xfId="0" applyNumberFormat="1" applyFont="1" applyAlignment="1">
      <alignment horizontal="center" vertical="center"/>
    </xf>
    <xf numFmtId="165" fontId="3750" fillId="0" borderId="0" xfId="0" applyNumberFormat="1" applyFont="1" applyAlignment="1">
      <alignment horizontal="center" vertical="center"/>
    </xf>
    <xf numFmtId="164" fontId="3751" fillId="0" borderId="0" xfId="0" applyNumberFormat="1" applyFont="1" applyAlignment="1">
      <alignment horizontal="center" vertical="center"/>
    </xf>
    <xf numFmtId="164" fontId="3752" fillId="0" borderId="0" xfId="0" applyNumberFormat="1" applyFont="1" applyAlignment="1">
      <alignment horizontal="center" vertical="center" wrapText="1"/>
    </xf>
    <xf numFmtId="0" fontId="3777" fillId="0" borderId="0" xfId="0" applyFont="1" applyAlignment="1">
      <alignment horizontal="center" vertical="center" wrapText="1"/>
    </xf>
    <xf numFmtId="4" fontId="3778" fillId="0" borderId="0" xfId="0" applyNumberFormat="1" applyFont="1" applyAlignment="1">
      <alignment horizontal="center" vertical="center"/>
    </xf>
    <xf numFmtId="164" fontId="3779" fillId="0" borderId="0" xfId="0" applyNumberFormat="1" applyFont="1" applyAlignment="1">
      <alignment horizontal="center" vertical="center"/>
    </xf>
    <xf numFmtId="164" fontId="3780" fillId="0" borderId="0" xfId="0" applyNumberFormat="1" applyFont="1" applyAlignment="1">
      <alignment horizontal="center" vertical="center"/>
    </xf>
    <xf numFmtId="165" fontId="3781" fillId="0" borderId="0" xfId="0" applyNumberFormat="1" applyFont="1" applyAlignment="1">
      <alignment horizontal="center" vertical="center"/>
    </xf>
    <xf numFmtId="164" fontId="3782" fillId="0" borderId="0" xfId="0" applyNumberFormat="1" applyFont="1" applyAlignment="1">
      <alignment horizontal="center" vertical="center"/>
    </xf>
    <xf numFmtId="164" fontId="3783" fillId="0" borderId="0" xfId="0" applyNumberFormat="1" applyFont="1" applyAlignment="1">
      <alignment horizontal="center" vertical="center" wrapText="1"/>
    </xf>
    <xf numFmtId="0" fontId="3684" fillId="0" borderId="0" xfId="0" applyFont="1" applyAlignment="1">
      <alignment horizontal="center" vertical="center" wrapText="1"/>
    </xf>
    <xf numFmtId="4" fontId="3685" fillId="0" borderId="0" xfId="0" applyNumberFormat="1" applyFont="1" applyAlignment="1">
      <alignment horizontal="center" vertical="center"/>
    </xf>
    <xf numFmtId="164" fontId="3686" fillId="0" borderId="0" xfId="0" applyNumberFormat="1" applyFont="1" applyAlignment="1">
      <alignment horizontal="center" vertical="center"/>
    </xf>
    <xf numFmtId="164" fontId="3687" fillId="0" borderId="0" xfId="0" applyNumberFormat="1" applyFont="1" applyAlignment="1">
      <alignment horizontal="center" vertical="center"/>
    </xf>
    <xf numFmtId="165" fontId="3688" fillId="0" borderId="0" xfId="0" applyNumberFormat="1" applyFont="1" applyAlignment="1">
      <alignment horizontal="center" vertical="center"/>
    </xf>
    <xf numFmtId="164" fontId="3689" fillId="0" borderId="0" xfId="0" applyNumberFormat="1" applyFont="1" applyAlignment="1">
      <alignment horizontal="center" vertical="center"/>
    </xf>
    <xf numFmtId="164" fontId="3690" fillId="0" borderId="0" xfId="0" applyNumberFormat="1" applyFont="1" applyAlignment="1">
      <alignment horizontal="center" vertical="center" wrapText="1"/>
    </xf>
    <xf numFmtId="0" fontId="3715" fillId="0" borderId="0" xfId="0" applyFont="1" applyAlignment="1">
      <alignment horizontal="center" vertical="center" wrapText="1"/>
    </xf>
    <xf numFmtId="4" fontId="3716" fillId="0" borderId="0" xfId="0" applyNumberFormat="1" applyFont="1" applyAlignment="1">
      <alignment horizontal="center" vertical="center"/>
    </xf>
    <xf numFmtId="164" fontId="3717" fillId="0" borderId="0" xfId="0" applyNumberFormat="1" applyFont="1" applyAlignment="1">
      <alignment horizontal="center" vertical="center"/>
    </xf>
    <xf numFmtId="164" fontId="3718" fillId="0" borderId="0" xfId="0" applyNumberFormat="1" applyFont="1" applyAlignment="1">
      <alignment horizontal="center" vertical="center"/>
    </xf>
    <xf numFmtId="165" fontId="3719" fillId="0" borderId="0" xfId="0" applyNumberFormat="1" applyFont="1" applyAlignment="1">
      <alignment horizontal="center" vertical="center"/>
    </xf>
    <xf numFmtId="164" fontId="3720" fillId="0" borderId="0" xfId="0" applyNumberFormat="1" applyFont="1" applyAlignment="1">
      <alignment horizontal="center" vertical="center"/>
    </xf>
    <xf numFmtId="164" fontId="3721" fillId="0" borderId="0" xfId="0" applyNumberFormat="1" applyFont="1" applyAlignment="1">
      <alignment horizontal="center" vertical="center" wrapText="1"/>
    </xf>
    <xf numFmtId="0" fontId="3622" fillId="0" borderId="0" xfId="0" applyFont="1" applyAlignment="1">
      <alignment horizontal="center" vertical="center" wrapText="1"/>
    </xf>
    <xf numFmtId="4" fontId="3623" fillId="0" borderId="0" xfId="0" applyNumberFormat="1" applyFont="1" applyAlignment="1">
      <alignment horizontal="center" vertical="center"/>
    </xf>
    <xf numFmtId="164" fontId="3624" fillId="0" borderId="0" xfId="0" applyNumberFormat="1" applyFont="1" applyAlignment="1">
      <alignment horizontal="center" vertical="center"/>
    </xf>
    <xf numFmtId="164" fontId="3625" fillId="0" borderId="0" xfId="0" applyNumberFormat="1" applyFont="1" applyAlignment="1">
      <alignment horizontal="center" vertical="center"/>
    </xf>
    <xf numFmtId="165" fontId="3626" fillId="0" borderId="0" xfId="0" applyNumberFormat="1" applyFont="1" applyAlignment="1">
      <alignment horizontal="center" vertical="center"/>
    </xf>
    <xf numFmtId="164" fontId="3627" fillId="0" borderId="0" xfId="0" applyNumberFormat="1" applyFont="1" applyAlignment="1">
      <alignment horizontal="center" vertical="center"/>
    </xf>
    <xf numFmtId="164" fontId="3628" fillId="0" borderId="0" xfId="0" applyNumberFormat="1" applyFont="1" applyAlignment="1">
      <alignment horizontal="center" vertical="center" wrapText="1"/>
    </xf>
    <xf numFmtId="0" fontId="3653" fillId="0" borderId="0" xfId="0" applyFont="1" applyAlignment="1">
      <alignment horizontal="center" vertical="center" wrapText="1"/>
    </xf>
    <xf numFmtId="4" fontId="3654" fillId="0" borderId="0" xfId="0" applyNumberFormat="1" applyFont="1" applyAlignment="1">
      <alignment horizontal="center" vertical="center"/>
    </xf>
    <xf numFmtId="164" fontId="3655" fillId="0" borderId="0" xfId="0" applyNumberFormat="1" applyFont="1" applyAlignment="1">
      <alignment horizontal="center" vertical="center"/>
    </xf>
    <xf numFmtId="164" fontId="3656" fillId="0" borderId="0" xfId="0" applyNumberFormat="1" applyFont="1" applyAlignment="1">
      <alignment horizontal="center" vertical="center"/>
    </xf>
    <xf numFmtId="165" fontId="3657" fillId="0" borderId="0" xfId="0" applyNumberFormat="1" applyFont="1" applyAlignment="1">
      <alignment horizontal="center" vertical="center"/>
    </xf>
    <xf numFmtId="164" fontId="3658" fillId="0" borderId="0" xfId="0" applyNumberFormat="1" applyFont="1" applyAlignment="1">
      <alignment horizontal="center" vertical="center"/>
    </xf>
    <xf numFmtId="164" fontId="3659" fillId="0" borderId="0" xfId="0" applyNumberFormat="1" applyFont="1" applyAlignment="1">
      <alignment horizontal="center" vertical="center" wrapText="1"/>
    </xf>
    <xf numFmtId="0" fontId="3560" fillId="0" borderId="0" xfId="0" applyFont="1" applyAlignment="1">
      <alignment horizontal="center" vertical="center" wrapText="1"/>
    </xf>
    <xf numFmtId="4" fontId="3561" fillId="0" borderId="0" xfId="0" applyNumberFormat="1" applyFont="1" applyAlignment="1">
      <alignment horizontal="center" vertical="center"/>
    </xf>
    <xf numFmtId="164" fontId="3562" fillId="0" borderId="0" xfId="0" applyNumberFormat="1" applyFont="1" applyAlignment="1">
      <alignment horizontal="center" vertical="center"/>
    </xf>
    <xf numFmtId="164" fontId="3563" fillId="0" borderId="0" xfId="0" applyNumberFormat="1" applyFont="1" applyAlignment="1">
      <alignment horizontal="center" vertical="center"/>
    </xf>
    <xf numFmtId="165" fontId="3564" fillId="0" borderId="0" xfId="0" applyNumberFormat="1" applyFont="1" applyAlignment="1">
      <alignment horizontal="center" vertical="center"/>
    </xf>
    <xf numFmtId="164" fontId="3565" fillId="0" borderId="0" xfId="0" applyNumberFormat="1" applyFont="1" applyAlignment="1">
      <alignment horizontal="center" vertical="center"/>
    </xf>
    <xf numFmtId="164" fontId="3566" fillId="0" borderId="0" xfId="0" applyNumberFormat="1" applyFont="1" applyAlignment="1">
      <alignment horizontal="center" vertical="center" wrapText="1"/>
    </xf>
    <xf numFmtId="0" fontId="3591" fillId="0" borderId="0" xfId="0" applyFont="1" applyAlignment="1">
      <alignment horizontal="center" vertical="center" wrapText="1"/>
    </xf>
    <xf numFmtId="4" fontId="3592" fillId="0" borderId="0" xfId="0" applyNumberFormat="1" applyFont="1" applyAlignment="1">
      <alignment horizontal="center" vertical="center"/>
    </xf>
    <xf numFmtId="164" fontId="3593" fillId="0" borderId="0" xfId="0" applyNumberFormat="1" applyFont="1" applyAlignment="1">
      <alignment horizontal="center" vertical="center"/>
    </xf>
    <xf numFmtId="164" fontId="3594" fillId="0" borderId="0" xfId="0" applyNumberFormat="1" applyFont="1" applyAlignment="1">
      <alignment horizontal="center" vertical="center"/>
    </xf>
    <xf numFmtId="165" fontId="3595" fillId="0" borderId="0" xfId="0" applyNumberFormat="1" applyFont="1" applyAlignment="1">
      <alignment horizontal="center" vertical="center"/>
    </xf>
    <xf numFmtId="164" fontId="3596" fillId="0" borderId="0" xfId="0" applyNumberFormat="1" applyFont="1" applyAlignment="1">
      <alignment horizontal="center" vertical="center"/>
    </xf>
    <xf numFmtId="164" fontId="3597" fillId="0" borderId="0" xfId="0" applyNumberFormat="1" applyFont="1" applyAlignment="1">
      <alignment horizontal="center" vertical="center" wrapText="1"/>
    </xf>
    <xf numFmtId="0" fontId="3498" fillId="0" borderId="0" xfId="0" applyFont="1" applyAlignment="1">
      <alignment horizontal="center" vertical="center" wrapText="1"/>
    </xf>
    <xf numFmtId="4" fontId="3499" fillId="0" borderId="0" xfId="0" applyNumberFormat="1" applyFont="1" applyAlignment="1">
      <alignment horizontal="center" vertical="center"/>
    </xf>
    <xf numFmtId="164" fontId="3500" fillId="0" borderId="0" xfId="0" applyNumberFormat="1" applyFont="1" applyAlignment="1">
      <alignment horizontal="center" vertical="center"/>
    </xf>
    <xf numFmtId="164" fontId="3501" fillId="0" borderId="0" xfId="0" applyNumberFormat="1" applyFont="1" applyAlignment="1">
      <alignment horizontal="center" vertical="center"/>
    </xf>
    <xf numFmtId="165" fontId="3502" fillId="0" borderId="0" xfId="0" applyNumberFormat="1" applyFont="1" applyAlignment="1">
      <alignment horizontal="center" vertical="center"/>
    </xf>
    <xf numFmtId="164" fontId="3503" fillId="0" borderId="0" xfId="0" applyNumberFormat="1" applyFont="1" applyAlignment="1">
      <alignment horizontal="center" vertical="center"/>
    </xf>
    <xf numFmtId="164" fontId="3504" fillId="0" borderId="0" xfId="0" applyNumberFormat="1" applyFont="1" applyAlignment="1">
      <alignment horizontal="center" vertical="center" wrapText="1"/>
    </xf>
    <xf numFmtId="0" fontId="3529" fillId="0" borderId="0" xfId="0" applyFont="1" applyAlignment="1">
      <alignment horizontal="center" vertical="center" wrapText="1"/>
    </xf>
    <xf numFmtId="4" fontId="3530" fillId="0" borderId="0" xfId="0" applyNumberFormat="1" applyFont="1" applyAlignment="1">
      <alignment horizontal="center" vertical="center"/>
    </xf>
    <xf numFmtId="164" fontId="3531" fillId="0" borderId="0" xfId="0" applyNumberFormat="1" applyFont="1" applyAlignment="1">
      <alignment horizontal="center" vertical="center"/>
    </xf>
    <xf numFmtId="164" fontId="3532" fillId="0" borderId="0" xfId="0" applyNumberFormat="1" applyFont="1" applyAlignment="1">
      <alignment horizontal="center" vertical="center"/>
    </xf>
    <xf numFmtId="165" fontId="3533" fillId="0" borderId="0" xfId="0" applyNumberFormat="1" applyFont="1" applyAlignment="1">
      <alignment horizontal="center" vertical="center"/>
    </xf>
    <xf numFmtId="164" fontId="3534" fillId="0" borderId="0" xfId="0" applyNumberFormat="1" applyFont="1" applyAlignment="1">
      <alignment horizontal="center" vertical="center"/>
    </xf>
    <xf numFmtId="164" fontId="3535" fillId="0" borderId="0" xfId="0" applyNumberFormat="1" applyFont="1" applyAlignment="1">
      <alignment horizontal="center" vertical="center" wrapText="1"/>
    </xf>
    <xf numFmtId="0" fontId="3435" fillId="0" borderId="0" xfId="0" applyFont="1" applyAlignment="1">
      <alignment horizontal="center" vertical="center" wrapText="1"/>
    </xf>
    <xf numFmtId="4" fontId="3436" fillId="0" borderId="0" xfId="0" applyNumberFormat="1" applyFont="1" applyAlignment="1">
      <alignment horizontal="center" vertical="center"/>
    </xf>
    <xf numFmtId="164" fontId="3437" fillId="0" borderId="0" xfId="0" applyNumberFormat="1" applyFont="1" applyAlignment="1">
      <alignment horizontal="center" vertical="center"/>
    </xf>
    <xf numFmtId="164" fontId="3438" fillId="0" borderId="0" xfId="0" applyNumberFormat="1" applyFont="1" applyAlignment="1">
      <alignment horizontal="center" vertical="center"/>
    </xf>
    <xf numFmtId="165" fontId="3439" fillId="0" borderId="0" xfId="0" applyNumberFormat="1" applyFont="1" applyAlignment="1">
      <alignment horizontal="center" vertical="center"/>
    </xf>
    <xf numFmtId="164" fontId="3440" fillId="0" borderId="0" xfId="0" applyNumberFormat="1" applyFont="1" applyAlignment="1">
      <alignment horizontal="center" vertical="center"/>
    </xf>
    <xf numFmtId="164" fontId="3441" fillId="0" borderId="0" xfId="0" applyNumberFormat="1" applyFont="1" applyAlignment="1">
      <alignment horizontal="center" vertical="center" wrapText="1"/>
    </xf>
    <xf numFmtId="0" fontId="3466" fillId="0" borderId="0" xfId="0" applyFont="1" applyAlignment="1">
      <alignment horizontal="center" vertical="center" wrapText="1"/>
    </xf>
    <xf numFmtId="4" fontId="3467" fillId="0" borderId="0" xfId="0" applyNumberFormat="1" applyFont="1" applyAlignment="1">
      <alignment horizontal="center" vertical="center"/>
    </xf>
    <xf numFmtId="164" fontId="3468" fillId="0" borderId="0" xfId="0" applyNumberFormat="1" applyFont="1" applyAlignment="1">
      <alignment horizontal="center" vertical="center"/>
    </xf>
    <xf numFmtId="164" fontId="3469" fillId="0" borderId="0" xfId="0" applyNumberFormat="1" applyFont="1" applyAlignment="1">
      <alignment horizontal="center" vertical="center"/>
    </xf>
    <xf numFmtId="165" fontId="3470" fillId="0" borderId="0" xfId="0" applyNumberFormat="1" applyFont="1" applyAlignment="1">
      <alignment horizontal="center" vertical="center"/>
    </xf>
    <xf numFmtId="164" fontId="3471" fillId="0" borderId="0" xfId="0" applyNumberFormat="1" applyFont="1" applyAlignment="1">
      <alignment horizontal="center" vertical="center"/>
    </xf>
    <xf numFmtId="164" fontId="3472" fillId="0" borderId="0" xfId="0" applyNumberFormat="1" applyFont="1" applyAlignment="1">
      <alignment horizontal="center" vertical="center" wrapText="1"/>
    </xf>
    <xf numFmtId="0" fontId="3373" fillId="0" borderId="0" xfId="0" applyFont="1" applyAlignment="1">
      <alignment horizontal="center" vertical="center" wrapText="1"/>
    </xf>
    <xf numFmtId="4" fontId="3374" fillId="0" borderId="0" xfId="0" applyNumberFormat="1" applyFont="1" applyAlignment="1">
      <alignment horizontal="center" vertical="center"/>
    </xf>
    <xf numFmtId="164" fontId="3375" fillId="0" borderId="0" xfId="0" applyNumberFormat="1" applyFont="1" applyAlignment="1">
      <alignment horizontal="center" vertical="center"/>
    </xf>
    <xf numFmtId="164" fontId="3376" fillId="0" borderId="0" xfId="0" applyNumberFormat="1" applyFont="1" applyAlignment="1">
      <alignment horizontal="center" vertical="center"/>
    </xf>
    <xf numFmtId="165" fontId="3377" fillId="0" borderId="0" xfId="0" applyNumberFormat="1" applyFont="1" applyAlignment="1">
      <alignment horizontal="center" vertical="center"/>
    </xf>
    <xf numFmtId="164" fontId="3378" fillId="0" borderId="0" xfId="0" applyNumberFormat="1" applyFont="1" applyAlignment="1">
      <alignment horizontal="center" vertical="center"/>
    </xf>
    <xf numFmtId="164" fontId="3379" fillId="0" borderId="0" xfId="0" applyNumberFormat="1" applyFont="1" applyAlignment="1">
      <alignment horizontal="center" vertical="center" wrapText="1"/>
    </xf>
    <xf numFmtId="0" fontId="3404" fillId="0" borderId="0" xfId="0" applyFont="1" applyAlignment="1">
      <alignment horizontal="center" vertical="center" wrapText="1"/>
    </xf>
    <xf numFmtId="4" fontId="3405" fillId="0" borderId="0" xfId="0" applyNumberFormat="1" applyFont="1" applyAlignment="1">
      <alignment horizontal="center" vertical="center"/>
    </xf>
    <xf numFmtId="164" fontId="3406" fillId="0" borderId="0" xfId="0" applyNumberFormat="1" applyFont="1" applyAlignment="1">
      <alignment horizontal="center" vertical="center"/>
    </xf>
    <xf numFmtId="164" fontId="3407" fillId="0" borderId="0" xfId="0" applyNumberFormat="1" applyFont="1" applyAlignment="1">
      <alignment horizontal="center" vertical="center"/>
    </xf>
    <xf numFmtId="165" fontId="3408" fillId="0" borderId="0" xfId="0" applyNumberFormat="1" applyFont="1" applyAlignment="1">
      <alignment horizontal="center" vertical="center"/>
    </xf>
    <xf numFmtId="164" fontId="3409" fillId="0" borderId="0" xfId="0" applyNumberFormat="1" applyFont="1" applyAlignment="1">
      <alignment horizontal="center" vertical="center"/>
    </xf>
    <xf numFmtId="164" fontId="3410" fillId="0" borderId="0" xfId="0" applyNumberFormat="1" applyFont="1" applyAlignment="1">
      <alignment horizontal="center" vertical="center" wrapText="1"/>
    </xf>
    <xf numFmtId="0" fontId="3311" fillId="0" borderId="0" xfId="0" applyFont="1" applyAlignment="1">
      <alignment horizontal="center" vertical="center" wrapText="1"/>
    </xf>
    <xf numFmtId="4" fontId="3312" fillId="0" borderId="0" xfId="0" applyNumberFormat="1" applyFont="1" applyAlignment="1">
      <alignment horizontal="center" vertical="center"/>
    </xf>
    <xf numFmtId="164" fontId="3313" fillId="0" borderId="0" xfId="0" applyNumberFormat="1" applyFont="1" applyAlignment="1">
      <alignment horizontal="center" vertical="center"/>
    </xf>
    <xf numFmtId="164" fontId="3314" fillId="0" borderId="0" xfId="0" applyNumberFormat="1" applyFont="1" applyAlignment="1">
      <alignment horizontal="center" vertical="center"/>
    </xf>
    <xf numFmtId="165" fontId="3315" fillId="0" borderId="0" xfId="0" applyNumberFormat="1" applyFont="1" applyAlignment="1">
      <alignment horizontal="center" vertical="center"/>
    </xf>
    <xf numFmtId="164" fontId="3316" fillId="0" borderId="0" xfId="0" applyNumberFormat="1" applyFont="1" applyAlignment="1">
      <alignment horizontal="center" vertical="center"/>
    </xf>
    <xf numFmtId="164" fontId="3317" fillId="0" borderId="0" xfId="0" applyNumberFormat="1" applyFont="1" applyAlignment="1">
      <alignment horizontal="center" vertical="center" wrapText="1"/>
    </xf>
    <xf numFmtId="0" fontId="3342" fillId="0" borderId="0" xfId="0" applyFont="1" applyAlignment="1">
      <alignment horizontal="center" vertical="center" wrapText="1"/>
    </xf>
    <xf numFmtId="4" fontId="3343" fillId="0" borderId="0" xfId="0" applyNumberFormat="1" applyFont="1" applyAlignment="1">
      <alignment horizontal="center" vertical="center"/>
    </xf>
    <xf numFmtId="164" fontId="3344" fillId="0" borderId="0" xfId="0" applyNumberFormat="1" applyFont="1" applyAlignment="1">
      <alignment horizontal="center" vertical="center"/>
    </xf>
    <xf numFmtId="164" fontId="3345" fillId="0" borderId="0" xfId="0" applyNumberFormat="1" applyFont="1" applyAlignment="1">
      <alignment horizontal="center" vertical="center"/>
    </xf>
    <xf numFmtId="165" fontId="3346" fillId="0" borderId="0" xfId="0" applyNumberFormat="1" applyFont="1" applyAlignment="1">
      <alignment horizontal="center" vertical="center"/>
    </xf>
    <xf numFmtId="164" fontId="3347" fillId="0" borderId="0" xfId="0" applyNumberFormat="1" applyFont="1" applyAlignment="1">
      <alignment horizontal="center" vertical="center"/>
    </xf>
    <xf numFmtId="164" fontId="3348" fillId="0" borderId="0" xfId="0" applyNumberFormat="1" applyFont="1" applyAlignment="1">
      <alignment horizontal="center" vertical="center" wrapText="1"/>
    </xf>
    <xf numFmtId="0" fontId="3249" fillId="0" borderId="0" xfId="0" applyFont="1" applyAlignment="1">
      <alignment horizontal="center" vertical="center" wrapText="1"/>
    </xf>
    <xf numFmtId="4" fontId="3250" fillId="0" borderId="0" xfId="0" applyNumberFormat="1" applyFont="1" applyAlignment="1">
      <alignment horizontal="center" vertical="center"/>
    </xf>
    <xf numFmtId="164" fontId="3251" fillId="0" borderId="0" xfId="0" applyNumberFormat="1" applyFont="1" applyAlignment="1">
      <alignment horizontal="center" vertical="center"/>
    </xf>
    <xf numFmtId="164" fontId="3252" fillId="0" borderId="0" xfId="0" applyNumberFormat="1" applyFont="1" applyAlignment="1">
      <alignment horizontal="center" vertical="center"/>
    </xf>
    <xf numFmtId="165" fontId="3253" fillId="0" borderId="0" xfId="0" applyNumberFormat="1" applyFont="1" applyAlignment="1">
      <alignment horizontal="center" vertical="center"/>
    </xf>
    <xf numFmtId="164" fontId="3254" fillId="0" borderId="0" xfId="0" applyNumberFormat="1" applyFont="1" applyAlignment="1">
      <alignment horizontal="center" vertical="center"/>
    </xf>
    <xf numFmtId="164" fontId="3255" fillId="0" borderId="0" xfId="0" applyNumberFormat="1" applyFont="1" applyAlignment="1">
      <alignment horizontal="center" vertical="center" wrapText="1"/>
    </xf>
    <xf numFmtId="0" fontId="3280" fillId="0" borderId="0" xfId="0" applyFont="1" applyAlignment="1">
      <alignment horizontal="center" vertical="center" wrapText="1"/>
    </xf>
    <xf numFmtId="4" fontId="3281" fillId="0" borderId="0" xfId="0" applyNumberFormat="1" applyFont="1" applyAlignment="1">
      <alignment horizontal="center" vertical="center"/>
    </xf>
    <xf numFmtId="164" fontId="3282" fillId="0" borderId="0" xfId="0" applyNumberFormat="1" applyFont="1" applyAlignment="1">
      <alignment horizontal="center" vertical="center"/>
    </xf>
    <xf numFmtId="164" fontId="3283" fillId="0" borderId="0" xfId="0" applyNumberFormat="1" applyFont="1" applyAlignment="1">
      <alignment horizontal="center" vertical="center"/>
    </xf>
    <xf numFmtId="165" fontId="3284" fillId="0" borderId="0" xfId="0" applyNumberFormat="1" applyFont="1" applyAlignment="1">
      <alignment horizontal="center" vertical="center"/>
    </xf>
    <xf numFmtId="164" fontId="3285" fillId="0" borderId="0" xfId="0" applyNumberFormat="1" applyFont="1" applyAlignment="1">
      <alignment horizontal="center" vertical="center"/>
    </xf>
    <xf numFmtId="164" fontId="3286" fillId="0" borderId="0" xfId="0" applyNumberFormat="1" applyFont="1" applyAlignment="1">
      <alignment horizontal="center" vertical="center" wrapText="1"/>
    </xf>
    <xf numFmtId="0" fontId="3187" fillId="0" borderId="0" xfId="0" applyFont="1" applyAlignment="1">
      <alignment horizontal="center" vertical="center" wrapText="1"/>
    </xf>
    <xf numFmtId="4" fontId="3188" fillId="0" borderId="0" xfId="0" applyNumberFormat="1" applyFont="1" applyAlignment="1">
      <alignment horizontal="center" vertical="center"/>
    </xf>
    <xf numFmtId="164" fontId="3189" fillId="0" borderId="0" xfId="0" applyNumberFormat="1" applyFont="1" applyAlignment="1">
      <alignment horizontal="center" vertical="center"/>
    </xf>
    <xf numFmtId="164" fontId="3190" fillId="0" borderId="0" xfId="0" applyNumberFormat="1" applyFont="1" applyAlignment="1">
      <alignment horizontal="center" vertical="center"/>
    </xf>
    <xf numFmtId="165" fontId="3191" fillId="0" borderId="0" xfId="0" applyNumberFormat="1" applyFont="1" applyAlignment="1">
      <alignment horizontal="center" vertical="center"/>
    </xf>
    <xf numFmtId="164" fontId="3192" fillId="0" borderId="0" xfId="0" applyNumberFormat="1" applyFont="1" applyAlignment="1">
      <alignment horizontal="center" vertical="center"/>
    </xf>
    <xf numFmtId="164" fontId="3193" fillId="0" borderId="0" xfId="0" applyNumberFormat="1" applyFont="1" applyAlignment="1">
      <alignment horizontal="center" vertical="center" wrapText="1"/>
    </xf>
    <xf numFmtId="0" fontId="3218" fillId="0" borderId="0" xfId="0" applyFont="1" applyAlignment="1">
      <alignment horizontal="center" vertical="center" wrapText="1"/>
    </xf>
    <xf numFmtId="4" fontId="3219" fillId="0" borderId="0" xfId="0" applyNumberFormat="1" applyFont="1" applyAlignment="1">
      <alignment horizontal="center" vertical="center"/>
    </xf>
    <xf numFmtId="164" fontId="3220" fillId="0" borderId="0" xfId="0" applyNumberFormat="1" applyFont="1" applyAlignment="1">
      <alignment horizontal="center" vertical="center"/>
    </xf>
    <xf numFmtId="164" fontId="3221" fillId="0" borderId="0" xfId="0" applyNumberFormat="1" applyFont="1" applyAlignment="1">
      <alignment horizontal="center" vertical="center"/>
    </xf>
    <xf numFmtId="165" fontId="3222" fillId="0" borderId="0" xfId="0" applyNumberFormat="1" applyFont="1" applyAlignment="1">
      <alignment horizontal="center" vertical="center"/>
    </xf>
    <xf numFmtId="164" fontId="3223" fillId="0" borderId="0" xfId="0" applyNumberFormat="1" applyFont="1" applyAlignment="1">
      <alignment horizontal="center" vertical="center"/>
    </xf>
    <xf numFmtId="164" fontId="3224" fillId="0" borderId="0" xfId="0" applyNumberFormat="1" applyFont="1" applyAlignment="1">
      <alignment horizontal="center" vertical="center" wrapText="1"/>
    </xf>
    <xf numFmtId="0" fontId="3125" fillId="0" borderId="0" xfId="0" applyFont="1" applyAlignment="1">
      <alignment horizontal="center" vertical="center" wrapText="1"/>
    </xf>
    <xf numFmtId="4" fontId="3126" fillId="0" borderId="0" xfId="0" applyNumberFormat="1" applyFont="1" applyAlignment="1">
      <alignment horizontal="center" vertical="center"/>
    </xf>
    <xf numFmtId="164" fontId="3127" fillId="0" borderId="0" xfId="0" applyNumberFormat="1" applyFont="1" applyAlignment="1">
      <alignment horizontal="center" vertical="center"/>
    </xf>
    <xf numFmtId="164" fontId="3128" fillId="0" borderId="0" xfId="0" applyNumberFormat="1" applyFont="1" applyAlignment="1">
      <alignment horizontal="center" vertical="center"/>
    </xf>
    <xf numFmtId="165" fontId="3129" fillId="0" borderId="0" xfId="0" applyNumberFormat="1" applyFont="1" applyAlignment="1">
      <alignment horizontal="center" vertical="center"/>
    </xf>
    <xf numFmtId="164" fontId="3130" fillId="0" borderId="0" xfId="0" applyNumberFormat="1" applyFont="1" applyAlignment="1">
      <alignment horizontal="center" vertical="center"/>
    </xf>
    <xf numFmtId="164" fontId="3131" fillId="0" borderId="0" xfId="0" applyNumberFormat="1" applyFont="1" applyAlignment="1">
      <alignment horizontal="center" vertical="center" wrapText="1"/>
    </xf>
    <xf numFmtId="0" fontId="3156" fillId="0" borderId="0" xfId="0" applyFont="1" applyAlignment="1">
      <alignment horizontal="center" vertical="center" wrapText="1"/>
    </xf>
    <xf numFmtId="4" fontId="3157" fillId="0" borderId="0" xfId="0" applyNumberFormat="1" applyFont="1" applyAlignment="1">
      <alignment horizontal="center" vertical="center"/>
    </xf>
    <xf numFmtId="164" fontId="3158" fillId="0" borderId="0" xfId="0" applyNumberFormat="1" applyFont="1" applyAlignment="1">
      <alignment horizontal="center" vertical="center"/>
    </xf>
    <xf numFmtId="164" fontId="3159" fillId="0" borderId="0" xfId="0" applyNumberFormat="1" applyFont="1" applyAlignment="1">
      <alignment horizontal="center" vertical="center"/>
    </xf>
    <xf numFmtId="165" fontId="3160" fillId="0" borderId="0" xfId="0" applyNumberFormat="1" applyFont="1" applyAlignment="1">
      <alignment horizontal="center" vertical="center"/>
    </xf>
    <xf numFmtId="164" fontId="3161" fillId="0" borderId="0" xfId="0" applyNumberFormat="1" applyFont="1" applyAlignment="1">
      <alignment horizontal="center" vertical="center"/>
    </xf>
    <xf numFmtId="164" fontId="3162" fillId="0" borderId="0" xfId="0" applyNumberFormat="1" applyFont="1" applyAlignment="1">
      <alignment horizontal="center" vertical="center" wrapText="1"/>
    </xf>
    <xf numFmtId="0" fontId="3063" fillId="0" borderId="0" xfId="0" applyFont="1" applyAlignment="1">
      <alignment horizontal="center" vertical="center" wrapText="1"/>
    </xf>
    <xf numFmtId="4" fontId="3064" fillId="0" borderId="0" xfId="0" applyNumberFormat="1" applyFont="1" applyAlignment="1">
      <alignment horizontal="center" vertical="center"/>
    </xf>
    <xf numFmtId="164" fontId="3065" fillId="0" borderId="0" xfId="0" applyNumberFormat="1" applyFont="1" applyAlignment="1">
      <alignment horizontal="center" vertical="center"/>
    </xf>
    <xf numFmtId="164" fontId="3066" fillId="0" borderId="0" xfId="0" applyNumberFormat="1" applyFont="1" applyAlignment="1">
      <alignment horizontal="center" vertical="center"/>
    </xf>
    <xf numFmtId="165" fontId="3067" fillId="0" borderId="0" xfId="0" applyNumberFormat="1" applyFont="1" applyAlignment="1">
      <alignment horizontal="center" vertical="center"/>
    </xf>
    <xf numFmtId="164" fontId="3068" fillId="0" borderId="0" xfId="0" applyNumberFormat="1" applyFont="1" applyAlignment="1">
      <alignment horizontal="center" vertical="center"/>
    </xf>
    <xf numFmtId="164" fontId="3069" fillId="0" borderId="0" xfId="0" applyNumberFormat="1" applyFont="1" applyAlignment="1">
      <alignment horizontal="center" vertical="center" wrapText="1"/>
    </xf>
    <xf numFmtId="0" fontId="3094" fillId="0" borderId="0" xfId="0" applyFont="1" applyAlignment="1">
      <alignment horizontal="center" vertical="center" wrapText="1"/>
    </xf>
    <xf numFmtId="4" fontId="3095" fillId="0" borderId="0" xfId="0" applyNumberFormat="1" applyFont="1" applyAlignment="1">
      <alignment horizontal="center" vertical="center"/>
    </xf>
    <xf numFmtId="164" fontId="3096" fillId="0" borderId="0" xfId="0" applyNumberFormat="1" applyFont="1" applyAlignment="1">
      <alignment horizontal="center" vertical="center"/>
    </xf>
    <xf numFmtId="164" fontId="3097" fillId="0" borderId="0" xfId="0" applyNumberFormat="1" applyFont="1" applyAlignment="1">
      <alignment horizontal="center" vertical="center"/>
    </xf>
    <xf numFmtId="165" fontId="3098" fillId="0" borderId="0" xfId="0" applyNumberFormat="1" applyFont="1" applyAlignment="1">
      <alignment horizontal="center" vertical="center"/>
    </xf>
    <xf numFmtId="164" fontId="3099" fillId="0" borderId="0" xfId="0" applyNumberFormat="1" applyFont="1" applyAlignment="1">
      <alignment horizontal="center" vertical="center"/>
    </xf>
    <xf numFmtId="164" fontId="3100" fillId="0" borderId="0" xfId="0" applyNumberFormat="1" applyFont="1" applyAlignment="1">
      <alignment horizontal="center" vertical="center" wrapText="1"/>
    </xf>
    <xf numFmtId="0" fontId="3001" fillId="0" borderId="0" xfId="0" applyFont="1" applyAlignment="1">
      <alignment horizontal="center" vertical="center" wrapText="1"/>
    </xf>
    <xf numFmtId="4" fontId="3002" fillId="0" borderId="0" xfId="0" applyNumberFormat="1" applyFont="1" applyAlignment="1">
      <alignment horizontal="center" vertical="center"/>
    </xf>
    <xf numFmtId="164" fontId="3003" fillId="0" borderId="0" xfId="0" applyNumberFormat="1" applyFont="1" applyAlignment="1">
      <alignment horizontal="center" vertical="center"/>
    </xf>
    <xf numFmtId="164" fontId="3004" fillId="0" borderId="0" xfId="0" applyNumberFormat="1" applyFont="1" applyAlignment="1">
      <alignment horizontal="center" vertical="center"/>
    </xf>
    <xf numFmtId="165" fontId="3005" fillId="0" borderId="0" xfId="0" applyNumberFormat="1" applyFont="1" applyAlignment="1">
      <alignment horizontal="center" vertical="center"/>
    </xf>
    <xf numFmtId="164" fontId="3006" fillId="0" borderId="0" xfId="0" applyNumberFormat="1" applyFont="1" applyAlignment="1">
      <alignment horizontal="center" vertical="center"/>
    </xf>
    <xf numFmtId="164" fontId="3007" fillId="0" borderId="0" xfId="0" applyNumberFormat="1" applyFont="1" applyAlignment="1">
      <alignment horizontal="center" vertical="center" wrapText="1"/>
    </xf>
    <xf numFmtId="0" fontId="3032" fillId="0" borderId="0" xfId="0" applyFont="1" applyAlignment="1">
      <alignment horizontal="center" vertical="center" wrapText="1"/>
    </xf>
    <xf numFmtId="4" fontId="3033" fillId="0" borderId="0" xfId="0" applyNumberFormat="1" applyFont="1" applyAlignment="1">
      <alignment horizontal="center" vertical="center"/>
    </xf>
    <xf numFmtId="164" fontId="3034" fillId="0" borderId="0" xfId="0" applyNumberFormat="1" applyFont="1" applyAlignment="1">
      <alignment horizontal="center" vertical="center"/>
    </xf>
    <xf numFmtId="164" fontId="3035" fillId="0" borderId="0" xfId="0" applyNumberFormat="1" applyFont="1" applyAlignment="1">
      <alignment horizontal="center" vertical="center"/>
    </xf>
    <xf numFmtId="165" fontId="3036" fillId="0" borderId="0" xfId="0" applyNumberFormat="1" applyFont="1" applyAlignment="1">
      <alignment horizontal="center" vertical="center"/>
    </xf>
    <xf numFmtId="164" fontId="3037" fillId="0" borderId="0" xfId="0" applyNumberFormat="1" applyFont="1" applyAlignment="1">
      <alignment horizontal="center" vertical="center"/>
    </xf>
    <xf numFmtId="164" fontId="3038" fillId="0" borderId="0" xfId="0" applyNumberFormat="1" applyFont="1" applyAlignment="1">
      <alignment horizontal="center" vertical="center" wrapText="1"/>
    </xf>
    <xf numFmtId="0" fontId="2939" fillId="0" borderId="0" xfId="0" applyFont="1" applyAlignment="1">
      <alignment horizontal="center" vertical="center" wrapText="1"/>
    </xf>
    <xf numFmtId="4" fontId="2940" fillId="0" borderId="0" xfId="0" applyNumberFormat="1" applyFont="1" applyAlignment="1">
      <alignment horizontal="center" vertical="center"/>
    </xf>
    <xf numFmtId="164" fontId="2941" fillId="0" borderId="0" xfId="0" applyNumberFormat="1" applyFont="1" applyAlignment="1">
      <alignment horizontal="center" vertical="center"/>
    </xf>
    <xf numFmtId="164" fontId="2942" fillId="0" borderId="0" xfId="0" applyNumberFormat="1" applyFont="1" applyAlignment="1">
      <alignment horizontal="center" vertical="center"/>
    </xf>
    <xf numFmtId="165" fontId="2943" fillId="0" borderId="0" xfId="0" applyNumberFormat="1" applyFont="1" applyAlignment="1">
      <alignment horizontal="center" vertical="center"/>
    </xf>
    <xf numFmtId="164" fontId="2944" fillId="0" borderId="0" xfId="0" applyNumberFormat="1" applyFont="1" applyAlignment="1">
      <alignment horizontal="center" vertical="center"/>
    </xf>
    <xf numFmtId="164" fontId="2945" fillId="0" borderId="0" xfId="0" applyNumberFormat="1" applyFont="1" applyAlignment="1">
      <alignment horizontal="center" vertical="center" wrapText="1"/>
    </xf>
    <xf numFmtId="0" fontId="2970" fillId="0" borderId="0" xfId="0" applyFont="1" applyAlignment="1">
      <alignment horizontal="center" vertical="center" wrapText="1"/>
    </xf>
    <xf numFmtId="4" fontId="2971" fillId="0" borderId="0" xfId="0" applyNumberFormat="1" applyFont="1" applyAlignment="1">
      <alignment horizontal="center" vertical="center"/>
    </xf>
    <xf numFmtId="164" fontId="2972" fillId="0" borderId="0" xfId="0" applyNumberFormat="1" applyFont="1" applyAlignment="1">
      <alignment horizontal="center" vertical="center"/>
    </xf>
    <xf numFmtId="164" fontId="2973" fillId="0" borderId="0" xfId="0" applyNumberFormat="1" applyFont="1" applyAlignment="1">
      <alignment horizontal="center" vertical="center"/>
    </xf>
    <xf numFmtId="165" fontId="2974" fillId="0" borderId="0" xfId="0" applyNumberFormat="1" applyFont="1" applyAlignment="1">
      <alignment horizontal="center" vertical="center"/>
    </xf>
    <xf numFmtId="164" fontId="2975" fillId="0" borderId="0" xfId="0" applyNumberFormat="1" applyFont="1" applyAlignment="1">
      <alignment horizontal="center" vertical="center"/>
    </xf>
    <xf numFmtId="164" fontId="2976" fillId="0" borderId="0" xfId="0" applyNumberFormat="1" applyFont="1" applyAlignment="1">
      <alignment horizontal="center" vertical="center" wrapText="1"/>
    </xf>
    <xf numFmtId="0" fontId="2877" fillId="0" borderId="0" xfId="0" applyFont="1" applyAlignment="1">
      <alignment horizontal="center" vertical="center" wrapText="1"/>
    </xf>
    <xf numFmtId="4" fontId="2878" fillId="0" borderId="0" xfId="0" applyNumberFormat="1" applyFont="1" applyAlignment="1">
      <alignment horizontal="center" vertical="center"/>
    </xf>
    <xf numFmtId="164" fontId="2879" fillId="0" borderId="0" xfId="0" applyNumberFormat="1" applyFont="1" applyAlignment="1">
      <alignment horizontal="center" vertical="center"/>
    </xf>
    <xf numFmtId="164" fontId="2880" fillId="0" borderId="0" xfId="0" applyNumberFormat="1" applyFont="1" applyAlignment="1">
      <alignment horizontal="center" vertical="center"/>
    </xf>
    <xf numFmtId="165" fontId="2881" fillId="0" borderId="0" xfId="0" applyNumberFormat="1" applyFont="1" applyAlignment="1">
      <alignment horizontal="center" vertical="center"/>
    </xf>
    <xf numFmtId="164" fontId="2882" fillId="0" borderId="0" xfId="0" applyNumberFormat="1" applyFont="1" applyAlignment="1">
      <alignment horizontal="center" vertical="center"/>
    </xf>
    <xf numFmtId="164" fontId="2883" fillId="0" borderId="0" xfId="0" applyNumberFormat="1" applyFont="1" applyAlignment="1">
      <alignment horizontal="center" vertical="center" wrapText="1"/>
    </xf>
    <xf numFmtId="0" fontId="2908" fillId="0" borderId="0" xfId="0" applyFont="1" applyAlignment="1">
      <alignment horizontal="center" vertical="center" wrapText="1"/>
    </xf>
    <xf numFmtId="4" fontId="2909" fillId="0" borderId="0" xfId="0" applyNumberFormat="1" applyFont="1" applyAlignment="1">
      <alignment horizontal="center" vertical="center"/>
    </xf>
    <xf numFmtId="164" fontId="2910" fillId="0" borderId="0" xfId="0" applyNumberFormat="1" applyFont="1" applyAlignment="1">
      <alignment horizontal="center" vertical="center"/>
    </xf>
    <xf numFmtId="164" fontId="2911" fillId="0" borderId="0" xfId="0" applyNumberFormat="1" applyFont="1" applyAlignment="1">
      <alignment horizontal="center" vertical="center"/>
    </xf>
    <xf numFmtId="165" fontId="2912" fillId="0" borderId="0" xfId="0" applyNumberFormat="1" applyFont="1" applyAlignment="1">
      <alignment horizontal="center" vertical="center"/>
    </xf>
    <xf numFmtId="164" fontId="2913" fillId="0" borderId="0" xfId="0" applyNumberFormat="1" applyFont="1" applyAlignment="1">
      <alignment horizontal="center" vertical="center"/>
    </xf>
    <xf numFmtId="164" fontId="2914" fillId="0" borderId="0" xfId="0" applyNumberFormat="1" applyFont="1" applyAlignment="1">
      <alignment horizontal="center" vertical="center" wrapText="1"/>
    </xf>
    <xf numFmtId="0" fontId="2815" fillId="0" borderId="0" xfId="0" applyFont="1" applyAlignment="1">
      <alignment horizontal="center" vertical="center" wrapText="1"/>
    </xf>
    <xf numFmtId="4" fontId="2816" fillId="0" borderId="0" xfId="0" applyNumberFormat="1" applyFont="1" applyAlignment="1">
      <alignment horizontal="center" vertical="center"/>
    </xf>
    <xf numFmtId="164" fontId="2817" fillId="0" borderId="0" xfId="0" applyNumberFormat="1" applyFont="1" applyAlignment="1">
      <alignment horizontal="center" vertical="center"/>
    </xf>
    <xf numFmtId="164" fontId="2818" fillId="0" borderId="0" xfId="0" applyNumberFormat="1" applyFont="1" applyAlignment="1">
      <alignment horizontal="center" vertical="center"/>
    </xf>
    <xf numFmtId="165" fontId="2819" fillId="0" borderId="0" xfId="0" applyNumberFormat="1" applyFont="1" applyAlignment="1">
      <alignment horizontal="center" vertical="center"/>
    </xf>
    <xf numFmtId="164" fontId="2820" fillId="0" borderId="0" xfId="0" applyNumberFormat="1" applyFont="1" applyAlignment="1">
      <alignment horizontal="center" vertical="center"/>
    </xf>
    <xf numFmtId="164" fontId="2821" fillId="0" borderId="0" xfId="0" applyNumberFormat="1" applyFont="1" applyAlignment="1">
      <alignment horizontal="center" vertical="center" wrapText="1"/>
    </xf>
    <xf numFmtId="0" fontId="2846" fillId="0" borderId="0" xfId="0" applyFont="1" applyAlignment="1">
      <alignment horizontal="center" vertical="center" wrapText="1"/>
    </xf>
    <xf numFmtId="4" fontId="2847" fillId="0" borderId="0" xfId="0" applyNumberFormat="1" applyFont="1" applyAlignment="1">
      <alignment horizontal="center" vertical="center"/>
    </xf>
    <xf numFmtId="164" fontId="2848" fillId="0" borderId="0" xfId="0" applyNumberFormat="1" applyFont="1" applyAlignment="1">
      <alignment horizontal="center" vertical="center"/>
    </xf>
    <xf numFmtId="164" fontId="2849" fillId="0" borderId="0" xfId="0" applyNumberFormat="1" applyFont="1" applyAlignment="1">
      <alignment horizontal="center" vertical="center"/>
    </xf>
    <xf numFmtId="165" fontId="2850" fillId="0" borderId="0" xfId="0" applyNumberFormat="1" applyFont="1" applyAlignment="1">
      <alignment horizontal="center" vertical="center"/>
    </xf>
    <xf numFmtId="164" fontId="2851" fillId="0" borderId="0" xfId="0" applyNumberFormat="1" applyFont="1" applyAlignment="1">
      <alignment horizontal="center" vertical="center"/>
    </xf>
    <xf numFmtId="164" fontId="2852" fillId="0" borderId="0" xfId="0" applyNumberFormat="1" applyFont="1" applyAlignment="1">
      <alignment horizontal="center" vertical="center" wrapText="1"/>
    </xf>
    <xf numFmtId="0" fontId="2753" fillId="0" borderId="0" xfId="0" applyFont="1" applyAlignment="1">
      <alignment horizontal="center" vertical="center" wrapText="1"/>
    </xf>
    <xf numFmtId="4" fontId="2754" fillId="0" borderId="0" xfId="0" applyNumberFormat="1" applyFont="1" applyAlignment="1">
      <alignment horizontal="center" vertical="center"/>
    </xf>
    <xf numFmtId="164" fontId="2755" fillId="0" borderId="0" xfId="0" applyNumberFormat="1" applyFont="1" applyAlignment="1">
      <alignment horizontal="center" vertical="center"/>
    </xf>
    <xf numFmtId="164" fontId="2756" fillId="0" borderId="0" xfId="0" applyNumberFormat="1" applyFont="1" applyAlignment="1">
      <alignment horizontal="center" vertical="center"/>
    </xf>
    <xf numFmtId="165" fontId="2757" fillId="0" borderId="0" xfId="0" applyNumberFormat="1" applyFont="1" applyAlignment="1">
      <alignment horizontal="center" vertical="center"/>
    </xf>
    <xf numFmtId="164" fontId="2758" fillId="0" borderId="0" xfId="0" applyNumberFormat="1" applyFont="1" applyAlignment="1">
      <alignment horizontal="center" vertical="center"/>
    </xf>
    <xf numFmtId="164" fontId="2759" fillId="0" borderId="0" xfId="0" applyNumberFormat="1" applyFont="1" applyAlignment="1">
      <alignment horizontal="center" vertical="center" wrapText="1"/>
    </xf>
    <xf numFmtId="0" fontId="2784" fillId="0" borderId="0" xfId="0" applyFont="1" applyAlignment="1">
      <alignment horizontal="center" vertical="center" wrapText="1"/>
    </xf>
    <xf numFmtId="4" fontId="2785" fillId="0" borderId="0" xfId="0" applyNumberFormat="1" applyFont="1" applyAlignment="1">
      <alignment horizontal="center" vertical="center"/>
    </xf>
    <xf numFmtId="164" fontId="2786" fillId="0" borderId="0" xfId="0" applyNumberFormat="1" applyFont="1" applyAlignment="1">
      <alignment horizontal="center" vertical="center"/>
    </xf>
    <xf numFmtId="164" fontId="2787" fillId="0" borderId="0" xfId="0" applyNumberFormat="1" applyFont="1" applyAlignment="1">
      <alignment horizontal="center" vertical="center"/>
    </xf>
    <xf numFmtId="165" fontId="2788" fillId="0" borderId="0" xfId="0" applyNumberFormat="1" applyFont="1" applyAlignment="1">
      <alignment horizontal="center" vertical="center"/>
    </xf>
    <xf numFmtId="164" fontId="2789" fillId="0" borderId="0" xfId="0" applyNumberFormat="1" applyFont="1" applyAlignment="1">
      <alignment horizontal="center" vertical="center"/>
    </xf>
    <xf numFmtId="164" fontId="2790" fillId="0" borderId="0" xfId="0" applyNumberFormat="1" applyFont="1" applyAlignment="1">
      <alignment horizontal="center" vertical="center" wrapText="1"/>
    </xf>
    <xf numFmtId="0" fontId="2691" fillId="0" borderId="0" xfId="0" applyFont="1" applyAlignment="1">
      <alignment horizontal="center" vertical="center" wrapText="1"/>
    </xf>
    <xf numFmtId="4" fontId="2692" fillId="0" borderId="0" xfId="0" applyNumberFormat="1" applyFont="1" applyAlignment="1">
      <alignment horizontal="center" vertical="center"/>
    </xf>
    <xf numFmtId="164" fontId="2693" fillId="0" borderId="0" xfId="0" applyNumberFormat="1" applyFont="1" applyAlignment="1">
      <alignment horizontal="center" vertical="center"/>
    </xf>
    <xf numFmtId="164" fontId="2694" fillId="0" borderId="0" xfId="0" applyNumberFormat="1" applyFont="1" applyAlignment="1">
      <alignment horizontal="center" vertical="center"/>
    </xf>
    <xf numFmtId="165" fontId="2695" fillId="0" borderId="0" xfId="0" applyNumberFormat="1" applyFont="1" applyAlignment="1">
      <alignment horizontal="center" vertical="center"/>
    </xf>
    <xf numFmtId="164" fontId="2696" fillId="0" borderId="0" xfId="0" applyNumberFormat="1" applyFont="1" applyAlignment="1">
      <alignment horizontal="center" vertical="center"/>
    </xf>
    <xf numFmtId="164" fontId="2697" fillId="0" borderId="0" xfId="0" applyNumberFormat="1" applyFont="1" applyAlignment="1">
      <alignment horizontal="center" vertical="center" wrapText="1"/>
    </xf>
    <xf numFmtId="0" fontId="2722" fillId="0" borderId="0" xfId="0" applyFont="1" applyAlignment="1">
      <alignment horizontal="center" vertical="center" wrapText="1"/>
    </xf>
    <xf numFmtId="4" fontId="2723" fillId="0" borderId="0" xfId="0" applyNumberFormat="1" applyFont="1" applyAlignment="1">
      <alignment horizontal="center" vertical="center"/>
    </xf>
    <xf numFmtId="164" fontId="2724" fillId="0" borderId="0" xfId="0" applyNumberFormat="1" applyFont="1" applyAlignment="1">
      <alignment horizontal="center" vertical="center"/>
    </xf>
    <xf numFmtId="164" fontId="2725" fillId="0" borderId="0" xfId="0" applyNumberFormat="1" applyFont="1" applyAlignment="1">
      <alignment horizontal="center" vertical="center"/>
    </xf>
    <xf numFmtId="165" fontId="2726" fillId="0" borderId="0" xfId="0" applyNumberFormat="1" applyFont="1" applyAlignment="1">
      <alignment horizontal="center" vertical="center"/>
    </xf>
    <xf numFmtId="164" fontId="2727" fillId="0" borderId="0" xfId="0" applyNumberFormat="1" applyFont="1" applyAlignment="1">
      <alignment horizontal="center" vertical="center"/>
    </xf>
    <xf numFmtId="164" fontId="2728" fillId="0" borderId="0" xfId="0" applyNumberFormat="1" applyFont="1" applyAlignment="1">
      <alignment horizontal="center" vertical="center" wrapText="1"/>
    </xf>
    <xf numFmtId="0" fontId="2629" fillId="0" borderId="0" xfId="0" applyFont="1" applyAlignment="1">
      <alignment horizontal="center" vertical="center" wrapText="1"/>
    </xf>
    <xf numFmtId="4" fontId="2630" fillId="0" borderId="0" xfId="0" applyNumberFormat="1" applyFont="1" applyAlignment="1">
      <alignment horizontal="center" vertical="center"/>
    </xf>
    <xf numFmtId="164" fontId="2631" fillId="0" borderId="0" xfId="0" applyNumberFormat="1" applyFont="1" applyAlignment="1">
      <alignment horizontal="center" vertical="center"/>
    </xf>
    <xf numFmtId="164" fontId="2632" fillId="0" borderId="0" xfId="0" applyNumberFormat="1" applyFont="1" applyAlignment="1">
      <alignment horizontal="center" vertical="center"/>
    </xf>
    <xf numFmtId="165" fontId="2633" fillId="0" borderId="0" xfId="0" applyNumberFormat="1" applyFont="1" applyAlignment="1">
      <alignment horizontal="center" vertical="center"/>
    </xf>
    <xf numFmtId="164" fontId="2634" fillId="0" borderId="0" xfId="0" applyNumberFormat="1" applyFont="1" applyAlignment="1">
      <alignment horizontal="center" vertical="center"/>
    </xf>
    <xf numFmtId="164" fontId="2635" fillId="0" borderId="0" xfId="0" applyNumberFormat="1" applyFont="1" applyAlignment="1">
      <alignment horizontal="center" vertical="center" wrapText="1"/>
    </xf>
    <xf numFmtId="0" fontId="2660" fillId="0" borderId="0" xfId="0" applyFont="1" applyAlignment="1">
      <alignment horizontal="center" vertical="center" wrapText="1"/>
    </xf>
    <xf numFmtId="4" fontId="2661" fillId="0" borderId="0" xfId="0" applyNumberFormat="1" applyFont="1" applyAlignment="1">
      <alignment horizontal="center" vertical="center"/>
    </xf>
    <xf numFmtId="164" fontId="2662" fillId="0" borderId="0" xfId="0" applyNumberFormat="1" applyFont="1" applyAlignment="1">
      <alignment horizontal="center" vertical="center"/>
    </xf>
    <xf numFmtId="164" fontId="2663" fillId="0" borderId="0" xfId="0" applyNumberFormat="1" applyFont="1" applyAlignment="1">
      <alignment horizontal="center" vertical="center"/>
    </xf>
    <xf numFmtId="165" fontId="2664" fillId="0" borderId="0" xfId="0" applyNumberFormat="1" applyFont="1" applyAlignment="1">
      <alignment horizontal="center" vertical="center"/>
    </xf>
    <xf numFmtId="164" fontId="2665" fillId="0" borderId="0" xfId="0" applyNumberFormat="1" applyFont="1" applyAlignment="1">
      <alignment horizontal="center" vertical="center"/>
    </xf>
    <xf numFmtId="164" fontId="2666" fillId="0" borderId="0" xfId="0" applyNumberFormat="1" applyFont="1" applyAlignment="1">
      <alignment horizontal="center" vertical="center" wrapText="1"/>
    </xf>
    <xf numFmtId="0" fontId="2567" fillId="0" borderId="0" xfId="0" applyFont="1" applyAlignment="1">
      <alignment horizontal="center" vertical="center" wrapText="1"/>
    </xf>
    <xf numFmtId="4" fontId="2568" fillId="0" borderId="0" xfId="0" applyNumberFormat="1" applyFont="1" applyAlignment="1">
      <alignment horizontal="center" vertical="center"/>
    </xf>
    <xf numFmtId="164" fontId="2569" fillId="0" borderId="0" xfId="0" applyNumberFormat="1" applyFont="1" applyAlignment="1">
      <alignment horizontal="center" vertical="center"/>
    </xf>
    <xf numFmtId="164" fontId="2570" fillId="0" borderId="0" xfId="0" applyNumberFormat="1" applyFont="1" applyAlignment="1">
      <alignment horizontal="center" vertical="center"/>
    </xf>
    <xf numFmtId="165" fontId="2571" fillId="0" borderId="0" xfId="0" applyNumberFormat="1" applyFont="1" applyAlignment="1">
      <alignment horizontal="center" vertical="center"/>
    </xf>
    <xf numFmtId="164" fontId="2572" fillId="0" borderId="0" xfId="0" applyNumberFormat="1" applyFont="1" applyAlignment="1">
      <alignment horizontal="center" vertical="center"/>
    </xf>
    <xf numFmtId="164" fontId="2573" fillId="0" borderId="0" xfId="0" applyNumberFormat="1" applyFont="1" applyAlignment="1">
      <alignment horizontal="center" vertical="center" wrapText="1"/>
    </xf>
    <xf numFmtId="0" fontId="2598" fillId="0" borderId="0" xfId="0" applyFont="1" applyAlignment="1">
      <alignment horizontal="center" vertical="center" wrapText="1"/>
    </xf>
    <xf numFmtId="4" fontId="2599" fillId="0" borderId="0" xfId="0" applyNumberFormat="1" applyFont="1" applyAlignment="1">
      <alignment horizontal="center" vertical="center"/>
    </xf>
    <xf numFmtId="164" fontId="2600" fillId="0" borderId="0" xfId="0" applyNumberFormat="1" applyFont="1" applyAlignment="1">
      <alignment horizontal="center" vertical="center"/>
    </xf>
    <xf numFmtId="164" fontId="2601" fillId="0" borderId="0" xfId="0" applyNumberFormat="1" applyFont="1" applyAlignment="1">
      <alignment horizontal="center" vertical="center"/>
    </xf>
    <xf numFmtId="165" fontId="2602" fillId="0" borderId="0" xfId="0" applyNumberFormat="1" applyFont="1" applyAlignment="1">
      <alignment horizontal="center" vertical="center"/>
    </xf>
    <xf numFmtId="164" fontId="2603" fillId="0" borderId="0" xfId="0" applyNumberFormat="1" applyFont="1" applyAlignment="1">
      <alignment horizontal="center" vertical="center"/>
    </xf>
    <xf numFmtId="164" fontId="2604" fillId="0" borderId="0" xfId="0" applyNumberFormat="1" applyFont="1" applyAlignment="1">
      <alignment horizontal="center" vertical="center" wrapText="1"/>
    </xf>
    <xf numFmtId="0" fontId="2504" fillId="0" borderId="0" xfId="0" applyFont="1" applyAlignment="1">
      <alignment horizontal="center" vertical="center" wrapText="1"/>
    </xf>
    <xf numFmtId="4" fontId="2505" fillId="0" borderId="0" xfId="0" applyNumberFormat="1" applyFont="1" applyAlignment="1">
      <alignment horizontal="center" vertical="center"/>
    </xf>
    <xf numFmtId="164" fontId="2506" fillId="0" borderId="0" xfId="0" applyNumberFormat="1" applyFont="1" applyAlignment="1">
      <alignment horizontal="center" vertical="center"/>
    </xf>
    <xf numFmtId="164" fontId="2507" fillId="0" borderId="0" xfId="0" applyNumberFormat="1" applyFont="1" applyAlignment="1">
      <alignment horizontal="center" vertical="center"/>
    </xf>
    <xf numFmtId="165" fontId="2508" fillId="0" borderId="0" xfId="0" applyNumberFormat="1" applyFont="1" applyAlignment="1">
      <alignment horizontal="center" vertical="center"/>
    </xf>
    <xf numFmtId="164" fontId="2509" fillId="0" borderId="0" xfId="0" applyNumberFormat="1" applyFont="1" applyAlignment="1">
      <alignment horizontal="center" vertical="center"/>
    </xf>
    <xf numFmtId="164" fontId="2510" fillId="0" borderId="0" xfId="0" applyNumberFormat="1" applyFont="1" applyAlignment="1">
      <alignment horizontal="center" vertical="center" wrapText="1"/>
    </xf>
    <xf numFmtId="0" fontId="2535" fillId="0" borderId="0" xfId="0" applyFont="1" applyAlignment="1">
      <alignment horizontal="center" vertical="center" wrapText="1"/>
    </xf>
    <xf numFmtId="4" fontId="2536" fillId="0" borderId="0" xfId="0" applyNumberFormat="1" applyFont="1" applyAlignment="1">
      <alignment horizontal="center" vertical="center"/>
    </xf>
    <xf numFmtId="164" fontId="2537" fillId="0" borderId="0" xfId="0" applyNumberFormat="1" applyFont="1" applyAlignment="1">
      <alignment horizontal="center" vertical="center"/>
    </xf>
    <xf numFmtId="164" fontId="2538" fillId="0" borderId="0" xfId="0" applyNumberFormat="1" applyFont="1" applyAlignment="1">
      <alignment horizontal="center" vertical="center"/>
    </xf>
    <xf numFmtId="165" fontId="2539" fillId="0" borderId="0" xfId="0" applyNumberFormat="1" applyFont="1" applyAlignment="1">
      <alignment horizontal="center" vertical="center"/>
    </xf>
    <xf numFmtId="164" fontId="2540" fillId="0" borderId="0" xfId="0" applyNumberFormat="1" applyFont="1" applyAlignment="1">
      <alignment horizontal="center" vertical="center"/>
    </xf>
    <xf numFmtId="164" fontId="2541" fillId="0" borderId="0" xfId="0" applyNumberFormat="1" applyFont="1" applyAlignment="1">
      <alignment horizontal="center" vertical="center" wrapText="1"/>
    </xf>
    <xf numFmtId="0" fontId="2441" fillId="0" borderId="0" xfId="0" applyFont="1" applyAlignment="1">
      <alignment horizontal="center" vertical="center" wrapText="1"/>
    </xf>
    <xf numFmtId="4" fontId="2442" fillId="0" borderId="0" xfId="0" applyNumberFormat="1" applyFont="1" applyAlignment="1">
      <alignment horizontal="center" vertical="center"/>
    </xf>
    <xf numFmtId="164" fontId="2443" fillId="0" borderId="0" xfId="0" applyNumberFormat="1" applyFont="1" applyAlignment="1">
      <alignment horizontal="center" vertical="center"/>
    </xf>
    <xf numFmtId="164" fontId="2444" fillId="0" borderId="0" xfId="0" applyNumberFormat="1" applyFont="1" applyAlignment="1">
      <alignment horizontal="center" vertical="center"/>
    </xf>
    <xf numFmtId="165" fontId="2445" fillId="0" borderId="0" xfId="0" applyNumberFormat="1" applyFont="1" applyAlignment="1">
      <alignment horizontal="center" vertical="center"/>
    </xf>
    <xf numFmtId="164" fontId="2446" fillId="0" borderId="0" xfId="0" applyNumberFormat="1" applyFont="1" applyAlignment="1">
      <alignment horizontal="center" vertical="center"/>
    </xf>
    <xf numFmtId="164" fontId="2447" fillId="0" borderId="0" xfId="0" applyNumberFormat="1" applyFont="1" applyAlignment="1">
      <alignment horizontal="center" vertical="center" wrapText="1"/>
    </xf>
    <xf numFmtId="0" fontId="2473" fillId="0" borderId="0" xfId="0" applyFont="1" applyAlignment="1">
      <alignment horizontal="center" vertical="center" wrapText="1"/>
    </xf>
    <xf numFmtId="4" fontId="2474" fillId="0" borderId="0" xfId="0" applyNumberFormat="1" applyFont="1" applyAlignment="1">
      <alignment horizontal="center" vertical="center"/>
    </xf>
    <xf numFmtId="164" fontId="2475" fillId="0" borderId="0" xfId="0" applyNumberFormat="1" applyFont="1" applyAlignment="1">
      <alignment horizontal="center" vertical="center"/>
    </xf>
    <xf numFmtId="164" fontId="2476" fillId="0" borderId="0" xfId="0" applyNumberFormat="1" applyFont="1" applyAlignment="1">
      <alignment horizontal="center" vertical="center"/>
    </xf>
    <xf numFmtId="165" fontId="2477" fillId="0" borderId="0" xfId="0" applyNumberFormat="1" applyFont="1" applyAlignment="1">
      <alignment horizontal="center" vertical="center"/>
    </xf>
    <xf numFmtId="164" fontId="2478" fillId="0" borderId="0" xfId="0" applyNumberFormat="1" applyFont="1" applyAlignment="1">
      <alignment horizontal="center" vertical="center"/>
    </xf>
    <xf numFmtId="164" fontId="2479" fillId="0" borderId="0" xfId="0" applyNumberFormat="1" applyFont="1" applyAlignment="1">
      <alignment horizontal="center" vertical="center" wrapText="1"/>
    </xf>
    <xf numFmtId="0" fontId="2379" fillId="0" borderId="0" xfId="0" applyFont="1" applyAlignment="1">
      <alignment horizontal="center" vertical="center" wrapText="1"/>
    </xf>
    <xf numFmtId="4" fontId="2380" fillId="0" borderId="0" xfId="0" applyNumberFormat="1" applyFont="1" applyAlignment="1">
      <alignment horizontal="center" vertical="center"/>
    </xf>
    <xf numFmtId="164" fontId="2381" fillId="0" borderId="0" xfId="0" applyNumberFormat="1" applyFont="1" applyAlignment="1">
      <alignment horizontal="center" vertical="center"/>
    </xf>
    <xf numFmtId="164" fontId="2382" fillId="0" borderId="0" xfId="0" applyNumberFormat="1" applyFont="1" applyAlignment="1">
      <alignment horizontal="center" vertical="center"/>
    </xf>
    <xf numFmtId="165" fontId="2383" fillId="0" borderId="0" xfId="0" applyNumberFormat="1" applyFont="1" applyAlignment="1">
      <alignment horizontal="center" vertical="center"/>
    </xf>
    <xf numFmtId="164" fontId="2384" fillId="0" borderId="0" xfId="0" applyNumberFormat="1" applyFont="1" applyAlignment="1">
      <alignment horizontal="center" vertical="center"/>
    </xf>
    <xf numFmtId="164" fontId="2385" fillId="0" borderId="0" xfId="0" applyNumberFormat="1" applyFont="1" applyAlignment="1">
      <alignment horizontal="center" vertical="center" wrapText="1"/>
    </xf>
    <xf numFmtId="0" fontId="2410" fillId="0" borderId="0" xfId="0" applyFont="1" applyAlignment="1">
      <alignment horizontal="center" vertical="center" wrapText="1"/>
    </xf>
    <xf numFmtId="4" fontId="2411" fillId="0" borderId="0" xfId="0" applyNumberFormat="1" applyFont="1" applyAlignment="1">
      <alignment horizontal="center" vertical="center"/>
    </xf>
    <xf numFmtId="164" fontId="2412" fillId="0" borderId="0" xfId="0" applyNumberFormat="1" applyFont="1" applyAlignment="1">
      <alignment horizontal="center" vertical="center"/>
    </xf>
    <xf numFmtId="164" fontId="2413" fillId="0" borderId="0" xfId="0" applyNumberFormat="1" applyFont="1" applyAlignment="1">
      <alignment horizontal="center" vertical="center"/>
    </xf>
    <xf numFmtId="165" fontId="2414" fillId="0" borderId="0" xfId="0" applyNumberFormat="1" applyFont="1" applyAlignment="1">
      <alignment horizontal="center" vertical="center"/>
    </xf>
    <xf numFmtId="164" fontId="2415" fillId="0" borderId="0" xfId="0" applyNumberFormat="1" applyFont="1" applyAlignment="1">
      <alignment horizontal="center" vertical="center"/>
    </xf>
    <xf numFmtId="164" fontId="2416" fillId="0" borderId="0" xfId="0" applyNumberFormat="1" applyFont="1" applyAlignment="1">
      <alignment horizontal="center" vertical="center" wrapText="1"/>
    </xf>
    <xf numFmtId="0" fontId="2317" fillId="0" borderId="0" xfId="0" applyFont="1" applyAlignment="1">
      <alignment horizontal="center" vertical="center" wrapText="1"/>
    </xf>
    <xf numFmtId="4" fontId="2318" fillId="0" borderId="0" xfId="0" applyNumberFormat="1" applyFont="1" applyAlignment="1">
      <alignment horizontal="center" vertical="center"/>
    </xf>
    <xf numFmtId="164" fontId="2319" fillId="0" borderId="0" xfId="0" applyNumberFormat="1" applyFont="1" applyAlignment="1">
      <alignment horizontal="center" vertical="center"/>
    </xf>
    <xf numFmtId="164" fontId="2320" fillId="0" borderId="0" xfId="0" applyNumberFormat="1" applyFont="1" applyAlignment="1">
      <alignment horizontal="center" vertical="center"/>
    </xf>
    <xf numFmtId="165" fontId="2321" fillId="0" borderId="0" xfId="0" applyNumberFormat="1" applyFont="1" applyAlignment="1">
      <alignment horizontal="center" vertical="center"/>
    </xf>
    <xf numFmtId="164" fontId="2322" fillId="0" borderId="0" xfId="0" applyNumberFormat="1" applyFont="1" applyAlignment="1">
      <alignment horizontal="center" vertical="center"/>
    </xf>
    <xf numFmtId="164" fontId="2323" fillId="0" borderId="0" xfId="0" applyNumberFormat="1" applyFont="1" applyAlignment="1">
      <alignment horizontal="center" vertical="center" wrapText="1"/>
    </xf>
    <xf numFmtId="0" fontId="2348" fillId="0" borderId="0" xfId="0" applyFont="1" applyAlignment="1">
      <alignment horizontal="center" vertical="center" wrapText="1"/>
    </xf>
    <xf numFmtId="4" fontId="2349" fillId="0" borderId="0" xfId="0" applyNumberFormat="1" applyFont="1" applyAlignment="1">
      <alignment horizontal="center" vertical="center"/>
    </xf>
    <xf numFmtId="164" fontId="2350" fillId="0" borderId="0" xfId="0" applyNumberFormat="1" applyFont="1" applyAlignment="1">
      <alignment horizontal="center" vertical="center"/>
    </xf>
    <xf numFmtId="164" fontId="2351" fillId="0" borderId="0" xfId="0" applyNumberFormat="1" applyFont="1" applyAlignment="1">
      <alignment horizontal="center" vertical="center"/>
    </xf>
    <xf numFmtId="165" fontId="2352" fillId="0" borderId="0" xfId="0" applyNumberFormat="1" applyFont="1" applyAlignment="1">
      <alignment horizontal="center" vertical="center"/>
    </xf>
    <xf numFmtId="164" fontId="2353" fillId="0" borderId="0" xfId="0" applyNumberFormat="1" applyFont="1" applyAlignment="1">
      <alignment horizontal="center" vertical="center"/>
    </xf>
    <xf numFmtId="164" fontId="2354" fillId="0" borderId="0" xfId="0" applyNumberFormat="1" applyFont="1" applyAlignment="1">
      <alignment horizontal="center" vertical="center" wrapText="1"/>
    </xf>
    <xf numFmtId="0" fontId="2255" fillId="0" borderId="0" xfId="0" applyFont="1" applyAlignment="1">
      <alignment horizontal="center" vertical="center" wrapText="1"/>
    </xf>
    <xf numFmtId="4" fontId="2256" fillId="0" borderId="0" xfId="0" applyNumberFormat="1" applyFont="1" applyAlignment="1">
      <alignment horizontal="center" vertical="center"/>
    </xf>
    <xf numFmtId="164" fontId="2257" fillId="0" borderId="0" xfId="0" applyNumberFormat="1" applyFont="1" applyAlignment="1">
      <alignment horizontal="center" vertical="center"/>
    </xf>
    <xf numFmtId="164" fontId="2258" fillId="0" borderId="0" xfId="0" applyNumberFormat="1" applyFont="1" applyAlignment="1">
      <alignment horizontal="center" vertical="center"/>
    </xf>
    <xf numFmtId="165" fontId="2259" fillId="0" borderId="0" xfId="0" applyNumberFormat="1" applyFont="1" applyAlignment="1">
      <alignment horizontal="center" vertical="center"/>
    </xf>
    <xf numFmtId="164" fontId="2260" fillId="0" borderId="0" xfId="0" applyNumberFormat="1" applyFont="1" applyAlignment="1">
      <alignment horizontal="center" vertical="center"/>
    </xf>
    <xf numFmtId="164" fontId="2261" fillId="0" borderId="0" xfId="0" applyNumberFormat="1" applyFont="1" applyAlignment="1">
      <alignment horizontal="center" vertical="center" wrapText="1"/>
    </xf>
    <xf numFmtId="0" fontId="2286" fillId="0" borderId="0" xfId="0" applyFont="1" applyAlignment="1">
      <alignment horizontal="center" vertical="center" wrapText="1"/>
    </xf>
    <xf numFmtId="4" fontId="2287" fillId="0" borderId="0" xfId="0" applyNumberFormat="1" applyFont="1" applyAlignment="1">
      <alignment horizontal="center" vertical="center"/>
    </xf>
    <xf numFmtId="164" fontId="2288" fillId="0" borderId="0" xfId="0" applyNumberFormat="1" applyFont="1" applyAlignment="1">
      <alignment horizontal="center" vertical="center"/>
    </xf>
    <xf numFmtId="164" fontId="2289" fillId="0" borderId="0" xfId="0" applyNumberFormat="1" applyFont="1" applyAlignment="1">
      <alignment horizontal="center" vertical="center"/>
    </xf>
    <xf numFmtId="165" fontId="2290" fillId="0" borderId="0" xfId="0" applyNumberFormat="1" applyFont="1" applyAlignment="1">
      <alignment horizontal="center" vertical="center"/>
    </xf>
    <xf numFmtId="164" fontId="2291" fillId="0" borderId="0" xfId="0" applyNumberFormat="1" applyFont="1" applyAlignment="1">
      <alignment horizontal="center" vertical="center"/>
    </xf>
    <xf numFmtId="164" fontId="2292" fillId="0" borderId="0" xfId="0" applyNumberFormat="1" applyFont="1" applyAlignment="1">
      <alignment horizontal="center" vertical="center" wrapText="1"/>
    </xf>
    <xf numFmtId="0" fontId="2193" fillId="0" borderId="0" xfId="0" applyFont="1" applyAlignment="1">
      <alignment horizontal="center" vertical="center" wrapText="1"/>
    </xf>
    <xf numFmtId="4" fontId="2194" fillId="0" borderId="0" xfId="0" applyNumberFormat="1" applyFont="1" applyAlignment="1">
      <alignment horizontal="center" vertical="center"/>
    </xf>
    <xf numFmtId="164" fontId="2195" fillId="0" borderId="0" xfId="0" applyNumberFormat="1" applyFont="1" applyAlignment="1">
      <alignment horizontal="center" vertical="center"/>
    </xf>
    <xf numFmtId="164" fontId="2196" fillId="0" borderId="0" xfId="0" applyNumberFormat="1" applyFont="1" applyAlignment="1">
      <alignment horizontal="center" vertical="center"/>
    </xf>
    <xf numFmtId="165" fontId="2197" fillId="0" borderId="0" xfId="0" applyNumberFormat="1" applyFont="1" applyAlignment="1">
      <alignment horizontal="center" vertical="center"/>
    </xf>
    <xf numFmtId="164" fontId="2198" fillId="0" borderId="0" xfId="0" applyNumberFormat="1" applyFont="1" applyAlignment="1">
      <alignment horizontal="center" vertical="center"/>
    </xf>
    <xf numFmtId="164" fontId="2199" fillId="0" borderId="0" xfId="0" applyNumberFormat="1" applyFont="1" applyAlignment="1">
      <alignment horizontal="center" vertical="center" wrapText="1"/>
    </xf>
    <xf numFmtId="0" fontId="2224" fillId="0" borderId="0" xfId="0" applyFont="1" applyAlignment="1">
      <alignment horizontal="center" vertical="center" wrapText="1"/>
    </xf>
    <xf numFmtId="4" fontId="2225" fillId="0" borderId="0" xfId="0" applyNumberFormat="1" applyFont="1" applyAlignment="1">
      <alignment horizontal="center" vertical="center"/>
    </xf>
    <xf numFmtId="164" fontId="2226" fillId="0" borderId="0" xfId="0" applyNumberFormat="1" applyFont="1" applyAlignment="1">
      <alignment horizontal="center" vertical="center"/>
    </xf>
    <xf numFmtId="164" fontId="2227" fillId="0" borderId="0" xfId="0" applyNumberFormat="1" applyFont="1" applyAlignment="1">
      <alignment horizontal="center" vertical="center"/>
    </xf>
    <xf numFmtId="165" fontId="2228" fillId="0" borderId="0" xfId="0" applyNumberFormat="1" applyFont="1" applyAlignment="1">
      <alignment horizontal="center" vertical="center"/>
    </xf>
    <xf numFmtId="164" fontId="2229" fillId="0" borderId="0" xfId="0" applyNumberFormat="1" applyFont="1" applyAlignment="1">
      <alignment horizontal="center" vertical="center"/>
    </xf>
    <xf numFmtId="164" fontId="2230" fillId="0" borderId="0" xfId="0" applyNumberFormat="1" applyFont="1" applyAlignment="1">
      <alignment horizontal="center" vertical="center" wrapText="1"/>
    </xf>
    <xf numFmtId="0" fontId="2131" fillId="0" borderId="0" xfId="0" applyFont="1" applyAlignment="1">
      <alignment horizontal="center" vertical="center" wrapText="1"/>
    </xf>
    <xf numFmtId="4" fontId="2132" fillId="0" borderId="0" xfId="0" applyNumberFormat="1" applyFont="1" applyAlignment="1">
      <alignment horizontal="center" vertical="center"/>
    </xf>
    <xf numFmtId="164" fontId="2133" fillId="0" borderId="0" xfId="0" applyNumberFormat="1" applyFont="1" applyAlignment="1">
      <alignment horizontal="center" vertical="center"/>
    </xf>
    <xf numFmtId="164" fontId="2134" fillId="0" borderId="0" xfId="0" applyNumberFormat="1" applyFont="1" applyAlignment="1">
      <alignment horizontal="center" vertical="center"/>
    </xf>
    <xf numFmtId="165" fontId="2135" fillId="0" borderId="0" xfId="0" applyNumberFormat="1" applyFont="1" applyAlignment="1">
      <alignment horizontal="center" vertical="center"/>
    </xf>
    <xf numFmtId="164" fontId="2136" fillId="0" borderId="0" xfId="0" applyNumberFormat="1" applyFont="1" applyAlignment="1">
      <alignment horizontal="center" vertical="center"/>
    </xf>
    <xf numFmtId="164" fontId="2137" fillId="0" borderId="0" xfId="0" applyNumberFormat="1" applyFont="1" applyAlignment="1">
      <alignment horizontal="center" vertical="center" wrapText="1"/>
    </xf>
    <xf numFmtId="0" fontId="2162" fillId="0" borderId="0" xfId="0" applyFont="1" applyAlignment="1">
      <alignment horizontal="center" vertical="center" wrapText="1"/>
    </xf>
    <xf numFmtId="4" fontId="2163" fillId="0" borderId="0" xfId="0" applyNumberFormat="1" applyFont="1" applyAlignment="1">
      <alignment horizontal="center" vertical="center"/>
    </xf>
    <xf numFmtId="164" fontId="2164" fillId="0" borderId="0" xfId="0" applyNumberFormat="1" applyFont="1" applyAlignment="1">
      <alignment horizontal="center" vertical="center"/>
    </xf>
    <xf numFmtId="164" fontId="2165" fillId="0" borderId="0" xfId="0" applyNumberFormat="1" applyFont="1" applyAlignment="1">
      <alignment horizontal="center" vertical="center"/>
    </xf>
    <xf numFmtId="165" fontId="2166" fillId="0" borderId="0" xfId="0" applyNumberFormat="1" applyFont="1" applyAlignment="1">
      <alignment horizontal="center" vertical="center"/>
    </xf>
    <xf numFmtId="164" fontId="2167" fillId="0" borderId="0" xfId="0" applyNumberFormat="1" applyFont="1" applyAlignment="1">
      <alignment horizontal="center" vertical="center"/>
    </xf>
    <xf numFmtId="164" fontId="2168" fillId="0" borderId="0" xfId="0" applyNumberFormat="1" applyFont="1" applyAlignment="1">
      <alignment horizontal="center" vertical="center" wrapText="1"/>
    </xf>
    <xf numFmtId="0" fontId="2068" fillId="0" borderId="0" xfId="0" applyFont="1" applyAlignment="1">
      <alignment horizontal="center" vertical="center" wrapText="1"/>
    </xf>
    <xf numFmtId="4" fontId="2069" fillId="0" borderId="0" xfId="0" applyNumberFormat="1" applyFont="1" applyAlignment="1">
      <alignment horizontal="center" vertical="center"/>
    </xf>
    <xf numFmtId="164" fontId="2070" fillId="0" borderId="0" xfId="0" applyNumberFormat="1" applyFont="1" applyAlignment="1">
      <alignment horizontal="center" vertical="center"/>
    </xf>
    <xf numFmtId="164" fontId="2071" fillId="0" borderId="0" xfId="0" applyNumberFormat="1" applyFont="1" applyAlignment="1">
      <alignment horizontal="center" vertical="center"/>
    </xf>
    <xf numFmtId="165" fontId="2072" fillId="0" borderId="0" xfId="0" applyNumberFormat="1" applyFont="1" applyAlignment="1">
      <alignment horizontal="center" vertical="center"/>
    </xf>
    <xf numFmtId="164" fontId="2073" fillId="0" borderId="0" xfId="0" applyNumberFormat="1" applyFont="1" applyAlignment="1">
      <alignment horizontal="center" vertical="center"/>
    </xf>
    <xf numFmtId="164" fontId="2074" fillId="0" borderId="0" xfId="0" applyNumberFormat="1" applyFont="1" applyAlignment="1">
      <alignment horizontal="center" vertical="center" wrapText="1"/>
    </xf>
    <xf numFmtId="0" fontId="2099" fillId="0" borderId="0" xfId="0" applyFont="1" applyAlignment="1">
      <alignment horizontal="center" vertical="center" wrapText="1"/>
    </xf>
    <xf numFmtId="4" fontId="2100" fillId="0" borderId="0" xfId="0" applyNumberFormat="1" applyFont="1" applyAlignment="1">
      <alignment horizontal="center" vertical="center"/>
    </xf>
    <xf numFmtId="164" fontId="2101" fillId="0" borderId="0" xfId="0" applyNumberFormat="1" applyFont="1" applyAlignment="1">
      <alignment horizontal="center" vertical="center"/>
    </xf>
    <xf numFmtId="164" fontId="2102" fillId="0" borderId="0" xfId="0" applyNumberFormat="1" applyFont="1" applyAlignment="1">
      <alignment horizontal="center" vertical="center"/>
    </xf>
    <xf numFmtId="165" fontId="2103" fillId="0" borderId="0" xfId="0" applyNumberFormat="1" applyFont="1" applyAlignment="1">
      <alignment horizontal="center" vertical="center"/>
    </xf>
    <xf numFmtId="164" fontId="2104" fillId="0" borderId="0" xfId="0" applyNumberFormat="1" applyFont="1" applyAlignment="1">
      <alignment horizontal="center" vertical="center"/>
    </xf>
    <xf numFmtId="164" fontId="2105" fillId="0" borderId="0" xfId="0" applyNumberFormat="1" applyFont="1" applyAlignment="1">
      <alignment horizontal="center" vertical="center" wrapText="1"/>
    </xf>
    <xf numFmtId="0" fontId="2006" fillId="0" borderId="0" xfId="0" applyFont="1" applyAlignment="1">
      <alignment horizontal="center" vertical="center" wrapText="1"/>
    </xf>
    <xf numFmtId="4" fontId="2007" fillId="0" borderId="0" xfId="0" applyNumberFormat="1" applyFont="1" applyAlignment="1">
      <alignment horizontal="center" vertical="center"/>
    </xf>
    <xf numFmtId="164" fontId="2008" fillId="0" borderId="0" xfId="0" applyNumberFormat="1" applyFont="1" applyAlignment="1">
      <alignment horizontal="center" vertical="center"/>
    </xf>
    <xf numFmtId="164" fontId="2009" fillId="0" borderId="0" xfId="0" applyNumberFormat="1" applyFont="1" applyAlignment="1">
      <alignment horizontal="center" vertical="center"/>
    </xf>
    <xf numFmtId="165" fontId="2010" fillId="0" borderId="0" xfId="0" applyNumberFormat="1" applyFont="1" applyAlignment="1">
      <alignment horizontal="center" vertical="center"/>
    </xf>
    <xf numFmtId="164" fontId="2011" fillId="0" borderId="0" xfId="0" applyNumberFormat="1" applyFont="1" applyAlignment="1">
      <alignment horizontal="center" vertical="center"/>
    </xf>
    <xf numFmtId="164" fontId="2012" fillId="0" borderId="0" xfId="0" applyNumberFormat="1" applyFont="1" applyAlignment="1">
      <alignment horizontal="center" vertical="center" wrapText="1"/>
    </xf>
    <xf numFmtId="0" fontId="2037" fillId="0" borderId="0" xfId="0" applyFont="1" applyAlignment="1">
      <alignment horizontal="center" vertical="center" wrapText="1"/>
    </xf>
    <xf numFmtId="4" fontId="2038" fillId="0" borderId="0" xfId="0" applyNumberFormat="1" applyFont="1" applyAlignment="1">
      <alignment horizontal="center" vertical="center"/>
    </xf>
    <xf numFmtId="164" fontId="2039" fillId="0" borderId="0" xfId="0" applyNumberFormat="1" applyFont="1" applyAlignment="1">
      <alignment horizontal="center" vertical="center"/>
    </xf>
    <xf numFmtId="164" fontId="2040" fillId="0" borderId="0" xfId="0" applyNumberFormat="1" applyFont="1" applyAlignment="1">
      <alignment horizontal="center" vertical="center"/>
    </xf>
    <xf numFmtId="165" fontId="2041" fillId="0" borderId="0" xfId="0" applyNumberFormat="1" applyFont="1" applyAlignment="1">
      <alignment horizontal="center" vertical="center"/>
    </xf>
    <xf numFmtId="164" fontId="2042" fillId="0" borderId="0" xfId="0" applyNumberFormat="1" applyFont="1" applyAlignment="1">
      <alignment horizontal="center" vertical="center"/>
    </xf>
    <xf numFmtId="164" fontId="2043" fillId="0" borderId="0" xfId="0" applyNumberFormat="1" applyFont="1" applyAlignment="1">
      <alignment horizontal="center" vertical="center" wrapText="1"/>
    </xf>
    <xf numFmtId="0" fontId="1944" fillId="0" borderId="0" xfId="0" applyFont="1" applyAlignment="1">
      <alignment horizontal="center" vertical="center" wrapText="1"/>
    </xf>
    <xf numFmtId="4" fontId="1945" fillId="0" borderId="0" xfId="0" applyNumberFormat="1" applyFont="1" applyAlignment="1">
      <alignment horizontal="center" vertical="center"/>
    </xf>
    <xf numFmtId="164" fontId="1946" fillId="0" borderId="0" xfId="0" applyNumberFormat="1" applyFont="1" applyAlignment="1">
      <alignment horizontal="center" vertical="center"/>
    </xf>
    <xf numFmtId="164" fontId="1947" fillId="0" borderId="0" xfId="0" applyNumberFormat="1" applyFont="1" applyAlignment="1">
      <alignment horizontal="center" vertical="center"/>
    </xf>
    <xf numFmtId="165" fontId="1948" fillId="0" borderId="0" xfId="0" applyNumberFormat="1" applyFont="1" applyAlignment="1">
      <alignment horizontal="center" vertical="center"/>
    </xf>
    <xf numFmtId="164" fontId="1949" fillId="0" borderId="0" xfId="0" applyNumberFormat="1" applyFont="1" applyAlignment="1">
      <alignment horizontal="center" vertical="center"/>
    </xf>
    <xf numFmtId="164" fontId="1950" fillId="0" borderId="0" xfId="0" applyNumberFormat="1" applyFont="1" applyAlignment="1">
      <alignment horizontal="center" vertical="center" wrapText="1"/>
    </xf>
    <xf numFmtId="0" fontId="1975" fillId="0" borderId="0" xfId="0" applyFont="1" applyAlignment="1">
      <alignment horizontal="center" vertical="center" wrapText="1"/>
    </xf>
    <xf numFmtId="4" fontId="1976" fillId="0" borderId="0" xfId="0" applyNumberFormat="1" applyFont="1" applyAlignment="1">
      <alignment horizontal="center" vertical="center"/>
    </xf>
    <xf numFmtId="164" fontId="1977" fillId="0" borderId="0" xfId="0" applyNumberFormat="1" applyFont="1" applyAlignment="1">
      <alignment horizontal="center" vertical="center"/>
    </xf>
    <xf numFmtId="164" fontId="1978" fillId="0" borderId="0" xfId="0" applyNumberFormat="1" applyFont="1" applyAlignment="1">
      <alignment horizontal="center" vertical="center"/>
    </xf>
    <xf numFmtId="165" fontId="1979" fillId="0" borderId="0" xfId="0" applyNumberFormat="1" applyFont="1" applyAlignment="1">
      <alignment horizontal="center" vertical="center"/>
    </xf>
    <xf numFmtId="164" fontId="1980" fillId="0" borderId="0" xfId="0" applyNumberFormat="1" applyFont="1" applyAlignment="1">
      <alignment horizontal="center" vertical="center"/>
    </xf>
    <xf numFmtId="164" fontId="1981" fillId="0" borderId="0" xfId="0" applyNumberFormat="1" applyFont="1" applyAlignment="1">
      <alignment horizontal="center" vertical="center" wrapText="1"/>
    </xf>
    <xf numFmtId="0" fontId="1882" fillId="0" borderId="0" xfId="0" applyFont="1" applyAlignment="1">
      <alignment horizontal="center" vertical="center" wrapText="1"/>
    </xf>
    <xf numFmtId="4" fontId="1883" fillId="0" borderId="0" xfId="0" applyNumberFormat="1" applyFont="1" applyAlignment="1">
      <alignment horizontal="center" vertical="center"/>
    </xf>
    <xf numFmtId="164" fontId="1884" fillId="0" borderId="0" xfId="0" applyNumberFormat="1" applyFont="1" applyAlignment="1">
      <alignment horizontal="center" vertical="center"/>
    </xf>
    <xf numFmtId="164" fontId="1885" fillId="0" borderId="0" xfId="0" applyNumberFormat="1" applyFont="1" applyAlignment="1">
      <alignment horizontal="center" vertical="center"/>
    </xf>
    <xf numFmtId="165" fontId="1886" fillId="0" borderId="0" xfId="0" applyNumberFormat="1" applyFont="1" applyAlignment="1">
      <alignment horizontal="center" vertical="center"/>
    </xf>
    <xf numFmtId="164" fontId="1887" fillId="0" borderId="0" xfId="0" applyNumberFormat="1" applyFont="1" applyAlignment="1">
      <alignment horizontal="center" vertical="center"/>
    </xf>
    <xf numFmtId="164" fontId="1888" fillId="0" borderId="0" xfId="0" applyNumberFormat="1" applyFont="1" applyAlignment="1">
      <alignment horizontal="center" vertical="center" wrapText="1"/>
    </xf>
    <xf numFmtId="0" fontId="1913" fillId="0" borderId="0" xfId="0" applyFont="1" applyAlignment="1">
      <alignment horizontal="center" vertical="center" wrapText="1"/>
    </xf>
    <xf numFmtId="4" fontId="1914" fillId="0" borderId="0" xfId="0" applyNumberFormat="1" applyFont="1" applyAlignment="1">
      <alignment horizontal="center" vertical="center"/>
    </xf>
    <xf numFmtId="164" fontId="1915" fillId="0" borderId="0" xfId="0" applyNumberFormat="1" applyFont="1" applyAlignment="1">
      <alignment horizontal="center" vertical="center"/>
    </xf>
    <xf numFmtId="164" fontId="1916" fillId="0" borderId="0" xfId="0" applyNumberFormat="1" applyFont="1" applyAlignment="1">
      <alignment horizontal="center" vertical="center"/>
    </xf>
    <xf numFmtId="165" fontId="1917" fillId="0" borderId="0" xfId="0" applyNumberFormat="1" applyFont="1" applyAlignment="1">
      <alignment horizontal="center" vertical="center"/>
    </xf>
    <xf numFmtId="164" fontId="1918" fillId="0" borderId="0" xfId="0" applyNumberFormat="1" applyFont="1" applyAlignment="1">
      <alignment horizontal="center" vertical="center"/>
    </xf>
    <xf numFmtId="164" fontId="1919" fillId="0" borderId="0" xfId="0" applyNumberFormat="1" applyFont="1" applyAlignment="1">
      <alignment horizontal="center" vertical="center" wrapText="1"/>
    </xf>
    <xf numFmtId="0" fontId="1819" fillId="0" borderId="0" xfId="0" applyFont="1" applyAlignment="1">
      <alignment horizontal="center" vertical="center" wrapText="1"/>
    </xf>
    <xf numFmtId="4" fontId="1820" fillId="0" borderId="0" xfId="0" applyNumberFormat="1" applyFont="1" applyAlignment="1">
      <alignment horizontal="center" vertical="center"/>
    </xf>
    <xf numFmtId="164" fontId="1821" fillId="0" borderId="0" xfId="0" applyNumberFormat="1" applyFont="1" applyAlignment="1">
      <alignment horizontal="center" vertical="center"/>
    </xf>
    <xf numFmtId="164" fontId="1822" fillId="0" borderId="0" xfId="0" applyNumberFormat="1" applyFont="1" applyAlignment="1">
      <alignment horizontal="center" vertical="center"/>
    </xf>
    <xf numFmtId="165" fontId="1823" fillId="0" borderId="0" xfId="0" applyNumberFormat="1" applyFont="1" applyAlignment="1">
      <alignment horizontal="center" vertical="center"/>
    </xf>
    <xf numFmtId="164" fontId="1824" fillId="0" borderId="0" xfId="0" applyNumberFormat="1" applyFont="1" applyAlignment="1">
      <alignment horizontal="center" vertical="center"/>
    </xf>
    <xf numFmtId="164" fontId="1825" fillId="0" borderId="0" xfId="0" applyNumberFormat="1" applyFont="1" applyAlignment="1">
      <alignment horizontal="center" vertical="center" wrapText="1"/>
    </xf>
    <xf numFmtId="0" fontId="1851" fillId="0" borderId="0" xfId="0" applyFont="1" applyAlignment="1">
      <alignment horizontal="center" vertical="center" wrapText="1"/>
    </xf>
    <xf numFmtId="4" fontId="1852" fillId="0" borderId="0" xfId="0" applyNumberFormat="1" applyFont="1" applyAlignment="1">
      <alignment horizontal="center" vertical="center"/>
    </xf>
    <xf numFmtId="164" fontId="1853" fillId="0" borderId="0" xfId="0" applyNumberFormat="1" applyFont="1" applyAlignment="1">
      <alignment horizontal="center" vertical="center"/>
    </xf>
    <xf numFmtId="164" fontId="1854" fillId="0" borderId="0" xfId="0" applyNumberFormat="1" applyFont="1" applyAlignment="1">
      <alignment horizontal="center" vertical="center"/>
    </xf>
    <xf numFmtId="165" fontId="1855" fillId="0" borderId="0" xfId="0" applyNumberFormat="1" applyFont="1" applyAlignment="1">
      <alignment horizontal="center" vertical="center"/>
    </xf>
    <xf numFmtId="164" fontId="1856" fillId="0" borderId="0" xfId="0" applyNumberFormat="1" applyFont="1" applyAlignment="1">
      <alignment horizontal="center" vertical="center"/>
    </xf>
    <xf numFmtId="164" fontId="1857" fillId="0" borderId="0" xfId="0" applyNumberFormat="1" applyFont="1" applyAlignment="1">
      <alignment horizontal="center" vertical="center" wrapText="1"/>
    </xf>
    <xf numFmtId="0" fontId="1756" fillId="0" borderId="0" xfId="0" applyFont="1" applyAlignment="1">
      <alignment horizontal="center" vertical="center" wrapText="1"/>
    </xf>
    <xf numFmtId="4" fontId="1757" fillId="0" borderId="0" xfId="0" applyNumberFormat="1" applyFont="1" applyAlignment="1">
      <alignment horizontal="center" vertical="center"/>
    </xf>
    <xf numFmtId="164" fontId="1758" fillId="0" borderId="0" xfId="0" applyNumberFormat="1" applyFont="1" applyAlignment="1">
      <alignment horizontal="center" vertical="center"/>
    </xf>
    <xf numFmtId="164" fontId="1759" fillId="0" borderId="0" xfId="0" applyNumberFormat="1" applyFont="1" applyAlignment="1">
      <alignment horizontal="center" vertical="center"/>
    </xf>
    <xf numFmtId="165" fontId="1760" fillId="0" borderId="0" xfId="0" applyNumberFormat="1" applyFont="1" applyAlignment="1">
      <alignment horizontal="center" vertical="center"/>
    </xf>
    <xf numFmtId="164" fontId="1761" fillId="0" borderId="0" xfId="0" applyNumberFormat="1" applyFont="1" applyAlignment="1">
      <alignment horizontal="center" vertical="center"/>
    </xf>
    <xf numFmtId="164" fontId="1762" fillId="0" borderId="0" xfId="0" applyNumberFormat="1" applyFont="1" applyAlignment="1">
      <alignment horizontal="center" vertical="center" wrapText="1"/>
    </xf>
    <xf numFmtId="0" fontId="1787" fillId="0" borderId="0" xfId="0" applyFont="1" applyAlignment="1">
      <alignment horizontal="center" vertical="center" wrapText="1"/>
    </xf>
    <xf numFmtId="4" fontId="1788" fillId="0" borderId="0" xfId="0" applyNumberFormat="1" applyFont="1" applyAlignment="1">
      <alignment horizontal="center" vertical="center"/>
    </xf>
    <xf numFmtId="164" fontId="1789" fillId="0" borderId="0" xfId="0" applyNumberFormat="1" applyFont="1" applyAlignment="1">
      <alignment horizontal="center" vertical="center"/>
    </xf>
    <xf numFmtId="164" fontId="1790" fillId="0" borderId="0" xfId="0" applyNumberFormat="1" applyFont="1" applyAlignment="1">
      <alignment horizontal="center" vertical="center"/>
    </xf>
    <xf numFmtId="165" fontId="1791" fillId="0" borderId="0" xfId="0" applyNumberFormat="1" applyFont="1" applyAlignment="1">
      <alignment horizontal="center" vertical="center"/>
    </xf>
    <xf numFmtId="164" fontId="1792" fillId="0" borderId="0" xfId="0" applyNumberFormat="1" applyFont="1" applyAlignment="1">
      <alignment horizontal="center" vertical="center"/>
    </xf>
    <xf numFmtId="164" fontId="1793" fillId="0" borderId="0" xfId="0" applyNumberFormat="1" applyFont="1" applyAlignment="1">
      <alignment horizontal="center" vertical="center" wrapText="1"/>
    </xf>
    <xf numFmtId="0" fontId="1694" fillId="0" borderId="0" xfId="0" applyFont="1" applyAlignment="1">
      <alignment horizontal="center" vertical="center" wrapText="1"/>
    </xf>
    <xf numFmtId="4" fontId="1695" fillId="0" borderId="0" xfId="0" applyNumberFormat="1" applyFont="1" applyAlignment="1">
      <alignment horizontal="center" vertical="center"/>
    </xf>
    <xf numFmtId="164" fontId="1696" fillId="0" borderId="0" xfId="0" applyNumberFormat="1" applyFont="1" applyAlignment="1">
      <alignment horizontal="center" vertical="center"/>
    </xf>
    <xf numFmtId="164" fontId="1697" fillId="0" borderId="0" xfId="0" applyNumberFormat="1" applyFont="1" applyAlignment="1">
      <alignment horizontal="center" vertical="center"/>
    </xf>
    <xf numFmtId="165" fontId="1698" fillId="0" borderId="0" xfId="0" applyNumberFormat="1" applyFont="1" applyAlignment="1">
      <alignment horizontal="center" vertical="center"/>
    </xf>
    <xf numFmtId="164" fontId="1699" fillId="0" borderId="0" xfId="0" applyNumberFormat="1" applyFont="1" applyAlignment="1">
      <alignment horizontal="center" vertical="center"/>
    </xf>
    <xf numFmtId="164" fontId="1700" fillId="0" borderId="0" xfId="0" applyNumberFormat="1" applyFont="1" applyAlignment="1">
      <alignment horizontal="center" vertical="center" wrapText="1"/>
    </xf>
    <xf numFmtId="0" fontId="1725" fillId="0" borderId="0" xfId="0" applyFont="1" applyAlignment="1">
      <alignment horizontal="center" vertical="center" wrapText="1"/>
    </xf>
    <xf numFmtId="4" fontId="1726" fillId="0" borderId="0" xfId="0" applyNumberFormat="1" applyFont="1" applyAlignment="1">
      <alignment horizontal="center" vertical="center"/>
    </xf>
    <xf numFmtId="164" fontId="1727" fillId="0" borderId="0" xfId="0" applyNumberFormat="1" applyFont="1" applyAlignment="1">
      <alignment horizontal="center" vertical="center"/>
    </xf>
    <xf numFmtId="164" fontId="1728" fillId="0" borderId="0" xfId="0" applyNumberFormat="1" applyFont="1" applyAlignment="1">
      <alignment horizontal="center" vertical="center"/>
    </xf>
    <xf numFmtId="165" fontId="1729" fillId="0" borderId="0" xfId="0" applyNumberFormat="1" applyFont="1" applyAlignment="1">
      <alignment horizontal="center" vertical="center"/>
    </xf>
    <xf numFmtId="164" fontId="1730" fillId="0" borderId="0" xfId="0" applyNumberFormat="1" applyFont="1" applyAlignment="1">
      <alignment horizontal="center" vertical="center"/>
    </xf>
    <xf numFmtId="164" fontId="1731" fillId="0" borderId="0" xfId="0" applyNumberFormat="1" applyFont="1" applyAlignment="1">
      <alignment horizontal="center" vertical="center" wrapText="1"/>
    </xf>
    <xf numFmtId="0" fontId="1632" fillId="0" borderId="0" xfId="0" applyFont="1" applyAlignment="1">
      <alignment horizontal="center" vertical="center" wrapText="1"/>
    </xf>
    <xf numFmtId="4" fontId="1633" fillId="0" borderId="0" xfId="0" applyNumberFormat="1" applyFont="1" applyAlignment="1">
      <alignment horizontal="center" vertical="center"/>
    </xf>
    <xf numFmtId="164" fontId="1634" fillId="0" borderId="0" xfId="0" applyNumberFormat="1" applyFont="1" applyAlignment="1">
      <alignment horizontal="center" vertical="center"/>
    </xf>
    <xf numFmtId="164" fontId="1635" fillId="0" borderId="0" xfId="0" applyNumberFormat="1" applyFont="1" applyAlignment="1">
      <alignment horizontal="center" vertical="center"/>
    </xf>
    <xf numFmtId="165" fontId="1636" fillId="0" borderId="0" xfId="0" applyNumberFormat="1" applyFont="1" applyAlignment="1">
      <alignment horizontal="center" vertical="center"/>
    </xf>
    <xf numFmtId="164" fontId="1637" fillId="0" borderId="0" xfId="0" applyNumberFormat="1" applyFont="1" applyAlignment="1">
      <alignment horizontal="center" vertical="center"/>
    </xf>
    <xf numFmtId="164" fontId="1638" fillId="0" borderId="0" xfId="0" applyNumberFormat="1" applyFont="1" applyAlignment="1">
      <alignment horizontal="center" vertical="center" wrapText="1"/>
    </xf>
    <xf numFmtId="0" fontId="1663" fillId="0" borderId="0" xfId="0" applyFont="1" applyAlignment="1">
      <alignment horizontal="center" vertical="center" wrapText="1"/>
    </xf>
    <xf numFmtId="4" fontId="1664" fillId="0" borderId="0" xfId="0" applyNumberFormat="1" applyFont="1" applyAlignment="1">
      <alignment horizontal="center" vertical="center"/>
    </xf>
    <xf numFmtId="164" fontId="1665" fillId="0" borderId="0" xfId="0" applyNumberFormat="1" applyFont="1" applyAlignment="1">
      <alignment horizontal="center" vertical="center"/>
    </xf>
    <xf numFmtId="164" fontId="1666" fillId="0" borderId="0" xfId="0" applyNumberFormat="1" applyFont="1" applyAlignment="1">
      <alignment horizontal="center" vertical="center"/>
    </xf>
    <xf numFmtId="165" fontId="1667" fillId="0" borderId="0" xfId="0" applyNumberFormat="1" applyFont="1" applyAlignment="1">
      <alignment horizontal="center" vertical="center"/>
    </xf>
    <xf numFmtId="164" fontId="1668" fillId="0" borderId="0" xfId="0" applyNumberFormat="1" applyFont="1" applyAlignment="1">
      <alignment horizontal="center" vertical="center"/>
    </xf>
    <xf numFmtId="164" fontId="1669" fillId="0" borderId="0" xfId="0" applyNumberFormat="1" applyFont="1" applyAlignment="1">
      <alignment horizontal="center" vertical="center" wrapText="1"/>
    </xf>
    <xf numFmtId="0" fontId="1570" fillId="0" borderId="0" xfId="0" applyFont="1" applyAlignment="1">
      <alignment horizontal="center" vertical="center" wrapText="1"/>
    </xf>
    <xf numFmtId="4" fontId="1571" fillId="0" borderId="0" xfId="0" applyNumberFormat="1" applyFont="1" applyAlignment="1">
      <alignment horizontal="center" vertical="center"/>
    </xf>
    <xf numFmtId="164" fontId="1572" fillId="0" borderId="0" xfId="0" applyNumberFormat="1" applyFont="1" applyAlignment="1">
      <alignment horizontal="center" vertical="center"/>
    </xf>
    <xf numFmtId="164" fontId="1573" fillId="0" borderId="0" xfId="0" applyNumberFormat="1" applyFont="1" applyAlignment="1">
      <alignment horizontal="center" vertical="center"/>
    </xf>
    <xf numFmtId="165" fontId="1574" fillId="0" borderId="0" xfId="0" applyNumberFormat="1" applyFont="1" applyAlignment="1">
      <alignment horizontal="center" vertical="center"/>
    </xf>
    <xf numFmtId="164" fontId="1575" fillId="0" borderId="0" xfId="0" applyNumberFormat="1" applyFont="1" applyAlignment="1">
      <alignment horizontal="center" vertical="center"/>
    </xf>
    <xf numFmtId="164" fontId="1576" fillId="0" borderId="0" xfId="0" applyNumberFormat="1" applyFont="1" applyAlignment="1">
      <alignment horizontal="center" vertical="center" wrapText="1"/>
    </xf>
    <xf numFmtId="0" fontId="1601" fillId="0" borderId="0" xfId="0" applyFont="1" applyAlignment="1">
      <alignment horizontal="center" vertical="center" wrapText="1"/>
    </xf>
    <xf numFmtId="4" fontId="1602" fillId="0" borderId="0" xfId="0" applyNumberFormat="1" applyFont="1" applyAlignment="1">
      <alignment horizontal="center" vertical="center"/>
    </xf>
    <xf numFmtId="164" fontId="1603" fillId="0" borderId="0" xfId="0" applyNumberFormat="1" applyFont="1" applyAlignment="1">
      <alignment horizontal="center" vertical="center"/>
    </xf>
    <xf numFmtId="164" fontId="1604" fillId="0" borderId="0" xfId="0" applyNumberFormat="1" applyFont="1" applyAlignment="1">
      <alignment horizontal="center" vertical="center"/>
    </xf>
    <xf numFmtId="165" fontId="1605" fillId="0" borderId="0" xfId="0" applyNumberFormat="1" applyFont="1" applyAlignment="1">
      <alignment horizontal="center" vertical="center"/>
    </xf>
    <xf numFmtId="164" fontId="1606" fillId="0" borderId="0" xfId="0" applyNumberFormat="1" applyFont="1" applyAlignment="1">
      <alignment horizontal="center" vertical="center"/>
    </xf>
    <xf numFmtId="164" fontId="1607" fillId="0" borderId="0" xfId="0" applyNumberFormat="1" applyFont="1" applyAlignment="1">
      <alignment horizontal="center" vertical="center" wrapText="1"/>
    </xf>
    <xf numFmtId="0" fontId="1508" fillId="0" borderId="0" xfId="0" applyFont="1" applyAlignment="1">
      <alignment horizontal="center" vertical="center" wrapText="1"/>
    </xf>
    <xf numFmtId="4" fontId="1509" fillId="0" borderId="0" xfId="0" applyNumberFormat="1" applyFont="1" applyAlignment="1">
      <alignment horizontal="center" vertical="center"/>
    </xf>
    <xf numFmtId="164" fontId="1510" fillId="0" borderId="0" xfId="0" applyNumberFormat="1" applyFont="1" applyAlignment="1">
      <alignment horizontal="center" vertical="center"/>
    </xf>
    <xf numFmtId="164" fontId="1511" fillId="0" borderId="0" xfId="0" applyNumberFormat="1" applyFont="1" applyAlignment="1">
      <alignment horizontal="center" vertical="center"/>
    </xf>
    <xf numFmtId="165" fontId="1512" fillId="0" borderId="0" xfId="0" applyNumberFormat="1" applyFont="1" applyAlignment="1">
      <alignment horizontal="center" vertical="center"/>
    </xf>
    <xf numFmtId="164" fontId="1513" fillId="0" borderId="0" xfId="0" applyNumberFormat="1" applyFont="1" applyAlignment="1">
      <alignment horizontal="center" vertical="center"/>
    </xf>
    <xf numFmtId="164" fontId="1514" fillId="0" borderId="0" xfId="0" applyNumberFormat="1" applyFont="1" applyAlignment="1">
      <alignment horizontal="center" vertical="center" wrapText="1"/>
    </xf>
    <xf numFmtId="0" fontId="1539" fillId="0" borderId="0" xfId="0" applyFont="1" applyAlignment="1">
      <alignment horizontal="center" vertical="center" wrapText="1"/>
    </xf>
    <xf numFmtId="4" fontId="1540" fillId="0" borderId="0" xfId="0" applyNumberFormat="1" applyFont="1" applyAlignment="1">
      <alignment horizontal="center" vertical="center"/>
    </xf>
    <xf numFmtId="164" fontId="1541" fillId="0" borderId="0" xfId="0" applyNumberFormat="1" applyFont="1" applyAlignment="1">
      <alignment horizontal="center" vertical="center"/>
    </xf>
    <xf numFmtId="164" fontId="1542" fillId="0" borderId="0" xfId="0" applyNumberFormat="1" applyFont="1" applyAlignment="1">
      <alignment horizontal="center" vertical="center"/>
    </xf>
    <xf numFmtId="165" fontId="1543" fillId="0" borderId="0" xfId="0" applyNumberFormat="1" applyFont="1" applyAlignment="1">
      <alignment horizontal="center" vertical="center"/>
    </xf>
    <xf numFmtId="164" fontId="1544" fillId="0" borderId="0" xfId="0" applyNumberFormat="1" applyFont="1" applyAlignment="1">
      <alignment horizontal="center" vertical="center"/>
    </xf>
    <xf numFmtId="164" fontId="1545" fillId="0" borderId="0" xfId="0" applyNumberFormat="1" applyFont="1" applyAlignment="1">
      <alignment horizontal="center" vertical="center" wrapText="1"/>
    </xf>
    <xf numFmtId="0" fontId="1446" fillId="0" borderId="0" xfId="0" applyFont="1" applyAlignment="1">
      <alignment horizontal="center" vertical="center" wrapText="1"/>
    </xf>
    <xf numFmtId="4" fontId="1447" fillId="0" borderId="0" xfId="0" applyNumberFormat="1" applyFont="1" applyAlignment="1">
      <alignment horizontal="center" vertical="center"/>
    </xf>
    <xf numFmtId="164" fontId="1448" fillId="0" borderId="0" xfId="0" applyNumberFormat="1" applyFont="1" applyAlignment="1">
      <alignment horizontal="center" vertical="center"/>
    </xf>
    <xf numFmtId="164" fontId="1449" fillId="0" borderId="0" xfId="0" applyNumberFormat="1" applyFont="1" applyAlignment="1">
      <alignment horizontal="center" vertical="center"/>
    </xf>
    <xf numFmtId="165" fontId="1450" fillId="0" borderId="0" xfId="0" applyNumberFormat="1" applyFont="1" applyAlignment="1">
      <alignment horizontal="center" vertical="center"/>
    </xf>
    <xf numFmtId="164" fontId="1451" fillId="0" borderId="0" xfId="0" applyNumberFormat="1" applyFont="1" applyAlignment="1">
      <alignment horizontal="center" vertical="center"/>
    </xf>
    <xf numFmtId="164" fontId="1452" fillId="0" borderId="0" xfId="0" applyNumberFormat="1" applyFont="1" applyAlignment="1">
      <alignment horizontal="center" vertical="center" wrapText="1"/>
    </xf>
    <xf numFmtId="0" fontId="1477" fillId="0" borderId="0" xfId="0" applyFont="1" applyAlignment="1">
      <alignment horizontal="center" vertical="center" wrapText="1"/>
    </xf>
    <xf numFmtId="4" fontId="1478" fillId="0" borderId="0" xfId="0" applyNumberFormat="1" applyFont="1" applyAlignment="1">
      <alignment horizontal="center" vertical="center"/>
    </xf>
    <xf numFmtId="164" fontId="1479" fillId="0" borderId="0" xfId="0" applyNumberFormat="1" applyFont="1" applyAlignment="1">
      <alignment horizontal="center" vertical="center"/>
    </xf>
    <xf numFmtId="164" fontId="1480" fillId="0" borderId="0" xfId="0" applyNumberFormat="1" applyFont="1" applyAlignment="1">
      <alignment horizontal="center" vertical="center"/>
    </xf>
    <xf numFmtId="165" fontId="1481" fillId="0" borderId="0" xfId="0" applyNumberFormat="1" applyFont="1" applyAlignment="1">
      <alignment horizontal="center" vertical="center"/>
    </xf>
    <xf numFmtId="164" fontId="1482" fillId="0" borderId="0" xfId="0" applyNumberFormat="1" applyFont="1" applyAlignment="1">
      <alignment horizontal="center" vertical="center"/>
    </xf>
    <xf numFmtId="164" fontId="1483" fillId="0" borderId="0" xfId="0" applyNumberFormat="1" applyFont="1" applyAlignment="1">
      <alignment horizontal="center" vertical="center" wrapText="1"/>
    </xf>
    <xf numFmtId="0" fontId="1383" fillId="0" borderId="0" xfId="0" applyFont="1" applyAlignment="1">
      <alignment horizontal="center" vertical="center" wrapText="1"/>
    </xf>
    <xf numFmtId="4" fontId="1384" fillId="0" borderId="0" xfId="0" applyNumberFormat="1" applyFont="1" applyAlignment="1">
      <alignment horizontal="center" vertical="center"/>
    </xf>
    <xf numFmtId="164" fontId="1385" fillId="0" borderId="0" xfId="0" applyNumberFormat="1" applyFont="1" applyAlignment="1">
      <alignment horizontal="center" vertical="center"/>
    </xf>
    <xf numFmtId="164" fontId="1386" fillId="0" borderId="0" xfId="0" applyNumberFormat="1" applyFont="1" applyAlignment="1">
      <alignment horizontal="center" vertical="center"/>
    </xf>
    <xf numFmtId="165" fontId="1387" fillId="0" borderId="0" xfId="0" applyNumberFormat="1" applyFont="1" applyAlignment="1">
      <alignment horizontal="center" vertical="center"/>
    </xf>
    <xf numFmtId="164" fontId="1388" fillId="0" borderId="0" xfId="0" applyNumberFormat="1" applyFont="1" applyAlignment="1">
      <alignment horizontal="center" vertical="center"/>
    </xf>
    <xf numFmtId="164" fontId="1389" fillId="0" borderId="0" xfId="0" applyNumberFormat="1" applyFont="1" applyAlignment="1">
      <alignment horizontal="center" vertical="center" wrapText="1"/>
    </xf>
    <xf numFmtId="0" fontId="1414" fillId="0" borderId="0" xfId="0" applyFont="1" applyAlignment="1">
      <alignment horizontal="center" vertical="center" wrapText="1"/>
    </xf>
    <xf numFmtId="4" fontId="1415" fillId="0" borderId="0" xfId="0" applyNumberFormat="1" applyFont="1" applyAlignment="1">
      <alignment horizontal="center" vertical="center"/>
    </xf>
    <xf numFmtId="164" fontId="1416" fillId="0" borderId="0" xfId="0" applyNumberFormat="1" applyFont="1" applyAlignment="1">
      <alignment horizontal="center" vertical="center"/>
    </xf>
    <xf numFmtId="164" fontId="1417" fillId="0" borderId="0" xfId="0" applyNumberFormat="1" applyFont="1" applyAlignment="1">
      <alignment horizontal="center" vertical="center"/>
    </xf>
    <xf numFmtId="165" fontId="1418" fillId="0" borderId="0" xfId="0" applyNumberFormat="1" applyFont="1" applyAlignment="1">
      <alignment horizontal="center" vertical="center"/>
    </xf>
    <xf numFmtId="164" fontId="1419" fillId="0" borderId="0" xfId="0" applyNumberFormat="1" applyFont="1" applyAlignment="1">
      <alignment horizontal="center" vertical="center"/>
    </xf>
    <xf numFmtId="164" fontId="1420" fillId="0" borderId="0" xfId="0" applyNumberFormat="1" applyFont="1" applyAlignment="1">
      <alignment horizontal="center" vertical="center" wrapText="1"/>
    </xf>
    <xf numFmtId="0" fontId="1321" fillId="0" borderId="0" xfId="0" applyFont="1" applyAlignment="1">
      <alignment horizontal="center" vertical="center" wrapText="1"/>
    </xf>
    <xf numFmtId="4" fontId="1322" fillId="0" borderId="0" xfId="0" applyNumberFormat="1" applyFont="1" applyAlignment="1">
      <alignment horizontal="center" vertical="center"/>
    </xf>
    <xf numFmtId="164" fontId="1323" fillId="0" borderId="0" xfId="0" applyNumberFormat="1" applyFont="1" applyAlignment="1">
      <alignment horizontal="center" vertical="center"/>
    </xf>
    <xf numFmtId="164" fontId="1324" fillId="0" borderId="0" xfId="0" applyNumberFormat="1" applyFont="1" applyAlignment="1">
      <alignment horizontal="center" vertical="center"/>
    </xf>
    <xf numFmtId="165" fontId="1325" fillId="0" borderId="0" xfId="0" applyNumberFormat="1" applyFont="1" applyAlignment="1">
      <alignment horizontal="center" vertical="center"/>
    </xf>
    <xf numFmtId="164" fontId="1326" fillId="0" borderId="0" xfId="0" applyNumberFormat="1" applyFont="1" applyAlignment="1">
      <alignment horizontal="center" vertical="center"/>
    </xf>
    <xf numFmtId="164" fontId="1327" fillId="0" borderId="0" xfId="0" applyNumberFormat="1" applyFont="1" applyAlignment="1">
      <alignment horizontal="center" vertical="center" wrapText="1"/>
    </xf>
    <xf numFmtId="0" fontId="1352" fillId="0" borderId="0" xfId="0" applyFont="1" applyAlignment="1">
      <alignment horizontal="center" vertical="center" wrapText="1"/>
    </xf>
    <xf numFmtId="4" fontId="1353" fillId="0" borderId="0" xfId="0" applyNumberFormat="1" applyFont="1" applyAlignment="1">
      <alignment horizontal="center" vertical="center"/>
    </xf>
    <xf numFmtId="164" fontId="1354" fillId="0" borderId="0" xfId="0" applyNumberFormat="1" applyFont="1" applyAlignment="1">
      <alignment horizontal="center" vertical="center"/>
    </xf>
    <xf numFmtId="164" fontId="1355" fillId="0" borderId="0" xfId="0" applyNumberFormat="1" applyFont="1" applyAlignment="1">
      <alignment horizontal="center" vertical="center"/>
    </xf>
    <xf numFmtId="165" fontId="1356" fillId="0" borderId="0" xfId="0" applyNumberFormat="1" applyFont="1" applyAlignment="1">
      <alignment horizontal="center" vertical="center"/>
    </xf>
    <xf numFmtId="164" fontId="1357" fillId="0" borderId="0" xfId="0" applyNumberFormat="1" applyFont="1" applyAlignment="1">
      <alignment horizontal="center" vertical="center"/>
    </xf>
    <xf numFmtId="164" fontId="1358" fillId="0" borderId="0" xfId="0" applyNumberFormat="1" applyFont="1" applyAlignment="1">
      <alignment horizontal="center" vertical="center" wrapText="1"/>
    </xf>
    <xf numFmtId="0" fontId="1259" fillId="0" borderId="0" xfId="0" applyFont="1" applyAlignment="1">
      <alignment horizontal="center" vertical="center" wrapText="1"/>
    </xf>
    <xf numFmtId="4" fontId="1260" fillId="0" borderId="0" xfId="0" applyNumberFormat="1" applyFont="1" applyAlignment="1">
      <alignment horizontal="center" vertical="center"/>
    </xf>
    <xf numFmtId="164" fontId="1261" fillId="0" borderId="0" xfId="0" applyNumberFormat="1" applyFont="1" applyAlignment="1">
      <alignment horizontal="center" vertical="center"/>
    </xf>
    <xf numFmtId="164" fontId="1262" fillId="0" borderId="0" xfId="0" applyNumberFormat="1" applyFont="1" applyAlignment="1">
      <alignment horizontal="center" vertical="center"/>
    </xf>
    <xf numFmtId="165" fontId="1263" fillId="0" borderId="0" xfId="0" applyNumberFormat="1" applyFont="1" applyAlignment="1">
      <alignment horizontal="center" vertical="center"/>
    </xf>
    <xf numFmtId="164" fontId="1264" fillId="0" borderId="0" xfId="0" applyNumberFormat="1" applyFont="1" applyAlignment="1">
      <alignment horizontal="center" vertical="center"/>
    </xf>
    <xf numFmtId="164" fontId="1265" fillId="0" borderId="0" xfId="0" applyNumberFormat="1" applyFont="1" applyAlignment="1">
      <alignment horizontal="center" vertical="center" wrapText="1"/>
    </xf>
    <xf numFmtId="0" fontId="1290" fillId="0" borderId="0" xfId="0" applyFont="1" applyAlignment="1">
      <alignment horizontal="center" vertical="center" wrapText="1"/>
    </xf>
    <xf numFmtId="4" fontId="1291" fillId="0" borderId="0" xfId="0" applyNumberFormat="1" applyFont="1" applyAlignment="1">
      <alignment horizontal="center" vertical="center"/>
    </xf>
    <xf numFmtId="164" fontId="1292" fillId="0" borderId="0" xfId="0" applyNumberFormat="1" applyFont="1" applyAlignment="1">
      <alignment horizontal="center" vertical="center"/>
    </xf>
    <xf numFmtId="164" fontId="1293" fillId="0" borderId="0" xfId="0" applyNumberFormat="1" applyFont="1" applyAlignment="1">
      <alignment horizontal="center" vertical="center"/>
    </xf>
    <xf numFmtId="165" fontId="1294" fillId="0" borderId="0" xfId="0" applyNumberFormat="1" applyFont="1" applyAlignment="1">
      <alignment horizontal="center" vertical="center"/>
    </xf>
    <xf numFmtId="164" fontId="1295" fillId="0" borderId="0" xfId="0" applyNumberFormat="1" applyFont="1" applyAlignment="1">
      <alignment horizontal="center" vertical="center"/>
    </xf>
    <xf numFmtId="164" fontId="1296" fillId="0" borderId="0" xfId="0" applyNumberFormat="1" applyFont="1" applyAlignment="1">
      <alignment horizontal="center" vertical="center" wrapText="1"/>
    </xf>
    <xf numFmtId="0" fontId="1196" fillId="0" borderId="0" xfId="0" applyFont="1" applyAlignment="1">
      <alignment horizontal="center" vertical="center" wrapText="1"/>
    </xf>
    <xf numFmtId="4" fontId="1197" fillId="0" borderId="0" xfId="0" applyNumberFormat="1" applyFont="1" applyAlignment="1">
      <alignment horizontal="center" vertical="center"/>
    </xf>
    <xf numFmtId="164" fontId="1198" fillId="0" borderId="0" xfId="0" applyNumberFormat="1" applyFont="1" applyAlignment="1">
      <alignment horizontal="center" vertical="center"/>
    </xf>
    <xf numFmtId="164" fontId="1199" fillId="0" borderId="0" xfId="0" applyNumberFormat="1" applyFont="1" applyAlignment="1">
      <alignment horizontal="center" vertical="center"/>
    </xf>
    <xf numFmtId="165" fontId="1200" fillId="0" borderId="0" xfId="0" applyNumberFormat="1" applyFont="1" applyAlignment="1">
      <alignment horizontal="center" vertical="center"/>
    </xf>
    <xf numFmtId="164" fontId="1201" fillId="0" borderId="0" xfId="0" applyNumberFormat="1" applyFont="1" applyAlignment="1">
      <alignment horizontal="center" vertical="center"/>
    </xf>
    <xf numFmtId="164" fontId="1202" fillId="0" borderId="0" xfId="0" applyNumberFormat="1" applyFont="1" applyAlignment="1">
      <alignment horizontal="center" vertical="center" wrapText="1"/>
    </xf>
    <xf numFmtId="0" fontId="1227" fillId="0" borderId="0" xfId="0" applyFont="1" applyAlignment="1">
      <alignment horizontal="center" vertical="center" wrapText="1"/>
    </xf>
    <xf numFmtId="4" fontId="1228" fillId="0" borderId="0" xfId="0" applyNumberFormat="1" applyFont="1" applyAlignment="1">
      <alignment horizontal="center" vertical="center"/>
    </xf>
    <xf numFmtId="164" fontId="1229" fillId="0" borderId="0" xfId="0" applyNumberFormat="1" applyFont="1" applyAlignment="1">
      <alignment horizontal="center" vertical="center"/>
    </xf>
    <xf numFmtId="164" fontId="1230" fillId="0" borderId="0" xfId="0" applyNumberFormat="1" applyFont="1" applyAlignment="1">
      <alignment horizontal="center" vertical="center"/>
    </xf>
    <xf numFmtId="165" fontId="1231" fillId="0" borderId="0" xfId="0" applyNumberFormat="1" applyFont="1" applyAlignment="1">
      <alignment horizontal="center" vertical="center"/>
    </xf>
    <xf numFmtId="164" fontId="1232" fillId="0" borderId="0" xfId="0" applyNumberFormat="1" applyFont="1" applyAlignment="1">
      <alignment horizontal="center" vertical="center"/>
    </xf>
    <xf numFmtId="164" fontId="1233" fillId="0" borderId="0" xfId="0" applyNumberFormat="1" applyFont="1" applyAlignment="1">
      <alignment horizontal="center" vertical="center" wrapText="1"/>
    </xf>
    <xf numFmtId="0" fontId="1134" fillId="0" borderId="0" xfId="0" applyFont="1" applyAlignment="1">
      <alignment horizontal="center" vertical="center" wrapText="1"/>
    </xf>
    <xf numFmtId="4" fontId="1135" fillId="0" borderId="0" xfId="0" applyNumberFormat="1" applyFont="1" applyAlignment="1">
      <alignment horizontal="center" vertical="center"/>
    </xf>
    <xf numFmtId="164" fontId="1136" fillId="0" borderId="0" xfId="0" applyNumberFormat="1" applyFont="1" applyAlignment="1">
      <alignment horizontal="center" vertical="center"/>
    </xf>
    <xf numFmtId="164" fontId="1137" fillId="0" borderId="0" xfId="0" applyNumberFormat="1" applyFont="1" applyAlignment="1">
      <alignment horizontal="center" vertical="center"/>
    </xf>
    <xf numFmtId="165" fontId="1138" fillId="0" borderId="0" xfId="0" applyNumberFormat="1" applyFont="1" applyAlignment="1">
      <alignment horizontal="center" vertical="center"/>
    </xf>
    <xf numFmtId="164" fontId="1139" fillId="0" borderId="0" xfId="0" applyNumberFormat="1" applyFont="1" applyAlignment="1">
      <alignment horizontal="center" vertical="center"/>
    </xf>
    <xf numFmtId="164" fontId="1140" fillId="0" borderId="0" xfId="0" applyNumberFormat="1" applyFont="1" applyAlignment="1">
      <alignment horizontal="center" vertical="center" wrapText="1"/>
    </xf>
    <xf numFmtId="0" fontId="1165" fillId="0" borderId="0" xfId="0" applyFont="1" applyAlignment="1">
      <alignment horizontal="center" vertical="center" wrapText="1"/>
    </xf>
    <xf numFmtId="4" fontId="1166" fillId="0" borderId="0" xfId="0" applyNumberFormat="1" applyFont="1" applyAlignment="1">
      <alignment horizontal="center" vertical="center"/>
    </xf>
    <xf numFmtId="164" fontId="1167" fillId="0" borderId="0" xfId="0" applyNumberFormat="1" applyFont="1" applyAlignment="1">
      <alignment horizontal="center" vertical="center"/>
    </xf>
    <xf numFmtId="164" fontId="1168" fillId="0" borderId="0" xfId="0" applyNumberFormat="1" applyFont="1" applyAlignment="1">
      <alignment horizontal="center" vertical="center"/>
    </xf>
    <xf numFmtId="165" fontId="1169" fillId="0" borderId="0" xfId="0" applyNumberFormat="1" applyFont="1" applyAlignment="1">
      <alignment horizontal="center" vertical="center"/>
    </xf>
    <xf numFmtId="164" fontId="1170" fillId="0" borderId="0" xfId="0" applyNumberFormat="1" applyFont="1" applyAlignment="1">
      <alignment horizontal="center" vertical="center"/>
    </xf>
    <xf numFmtId="164" fontId="1171" fillId="0" borderId="0" xfId="0" applyNumberFormat="1" applyFont="1" applyAlignment="1">
      <alignment horizontal="center" vertical="center" wrapText="1"/>
    </xf>
    <xf numFmtId="0" fontId="1072" fillId="0" borderId="0" xfId="0" applyFont="1" applyAlignment="1">
      <alignment horizontal="center" vertical="center" wrapText="1"/>
    </xf>
    <xf numFmtId="4" fontId="1073" fillId="0" borderId="0" xfId="0" applyNumberFormat="1" applyFont="1" applyAlignment="1">
      <alignment horizontal="center" vertical="center"/>
    </xf>
    <xf numFmtId="164" fontId="1074" fillId="0" borderId="0" xfId="0" applyNumberFormat="1" applyFont="1" applyAlignment="1">
      <alignment horizontal="center" vertical="center"/>
    </xf>
    <xf numFmtId="164" fontId="1075" fillId="0" borderId="0" xfId="0" applyNumberFormat="1" applyFont="1" applyAlignment="1">
      <alignment horizontal="center" vertical="center"/>
    </xf>
    <xf numFmtId="165" fontId="1076" fillId="0" borderId="0" xfId="0" applyNumberFormat="1" applyFont="1" applyAlignment="1">
      <alignment horizontal="center" vertical="center"/>
    </xf>
    <xf numFmtId="164" fontId="1077" fillId="0" borderId="0" xfId="0" applyNumberFormat="1" applyFont="1" applyAlignment="1">
      <alignment horizontal="center" vertical="center"/>
    </xf>
    <xf numFmtId="164" fontId="1078" fillId="0" borderId="0" xfId="0" applyNumberFormat="1" applyFont="1" applyAlignment="1">
      <alignment horizontal="center" vertical="center" wrapText="1"/>
    </xf>
    <xf numFmtId="0" fontId="1103" fillId="0" borderId="0" xfId="0" applyFont="1" applyAlignment="1">
      <alignment horizontal="center" vertical="center" wrapText="1"/>
    </xf>
    <xf numFmtId="4" fontId="1104" fillId="0" borderId="0" xfId="0" applyNumberFormat="1" applyFont="1" applyAlignment="1">
      <alignment horizontal="center" vertical="center"/>
    </xf>
    <xf numFmtId="164" fontId="1105" fillId="0" borderId="0" xfId="0" applyNumberFormat="1" applyFont="1" applyAlignment="1">
      <alignment horizontal="center" vertical="center"/>
    </xf>
    <xf numFmtId="164" fontId="1106" fillId="0" borderId="0" xfId="0" applyNumberFormat="1" applyFont="1" applyAlignment="1">
      <alignment horizontal="center" vertical="center"/>
    </xf>
    <xf numFmtId="165" fontId="1107" fillId="0" borderId="0" xfId="0" applyNumberFormat="1" applyFont="1" applyAlignment="1">
      <alignment horizontal="center" vertical="center"/>
    </xf>
    <xf numFmtId="164" fontId="1108" fillId="0" borderId="0" xfId="0" applyNumberFormat="1" applyFont="1" applyAlignment="1">
      <alignment horizontal="center" vertical="center"/>
    </xf>
    <xf numFmtId="164" fontId="1109" fillId="0" borderId="0" xfId="0" applyNumberFormat="1" applyFont="1" applyAlignment="1">
      <alignment horizontal="center" vertical="center" wrapText="1"/>
    </xf>
    <xf numFmtId="0" fontId="1009" fillId="0" borderId="0" xfId="0" applyFont="1" applyAlignment="1">
      <alignment horizontal="center" vertical="center" wrapText="1"/>
    </xf>
    <xf numFmtId="4" fontId="1010" fillId="0" borderId="0" xfId="0" applyNumberFormat="1" applyFont="1" applyAlignment="1">
      <alignment horizontal="center" vertical="center"/>
    </xf>
    <xf numFmtId="164" fontId="1011" fillId="0" borderId="0" xfId="0" applyNumberFormat="1" applyFont="1" applyAlignment="1">
      <alignment horizontal="center" vertical="center"/>
    </xf>
    <xf numFmtId="164" fontId="1012" fillId="0" borderId="0" xfId="0" applyNumberFormat="1" applyFont="1" applyAlignment="1">
      <alignment horizontal="center" vertical="center"/>
    </xf>
    <xf numFmtId="165" fontId="1013" fillId="0" borderId="0" xfId="0" applyNumberFormat="1" applyFont="1" applyAlignment="1">
      <alignment horizontal="center" vertical="center"/>
    </xf>
    <xf numFmtId="164" fontId="1014" fillId="0" borderId="0" xfId="0" applyNumberFormat="1" applyFont="1" applyAlignment="1">
      <alignment horizontal="center" vertical="center"/>
    </xf>
    <xf numFmtId="164" fontId="1015" fillId="0" borderId="0" xfId="0" applyNumberFormat="1" applyFont="1" applyAlignment="1">
      <alignment horizontal="center" vertical="center" wrapText="1"/>
    </xf>
    <xf numFmtId="0" fontId="1041" fillId="0" borderId="0" xfId="0" applyFont="1" applyAlignment="1">
      <alignment horizontal="center" vertical="center" wrapText="1"/>
    </xf>
    <xf numFmtId="4" fontId="1042" fillId="0" borderId="0" xfId="0" applyNumberFormat="1" applyFont="1" applyAlignment="1">
      <alignment horizontal="center" vertical="center"/>
    </xf>
    <xf numFmtId="164" fontId="1043" fillId="0" borderId="0" xfId="0" applyNumberFormat="1" applyFont="1" applyAlignment="1">
      <alignment horizontal="center" vertical="center"/>
    </xf>
    <xf numFmtId="164" fontId="1044" fillId="0" borderId="0" xfId="0" applyNumberFormat="1" applyFont="1" applyAlignment="1">
      <alignment horizontal="center" vertical="center"/>
    </xf>
    <xf numFmtId="165" fontId="1045" fillId="0" borderId="0" xfId="0" applyNumberFormat="1" applyFont="1" applyAlignment="1">
      <alignment horizontal="center" vertical="center"/>
    </xf>
    <xf numFmtId="164" fontId="1046" fillId="0" borderId="0" xfId="0" applyNumberFormat="1" applyFont="1" applyAlignment="1">
      <alignment horizontal="center" vertical="center"/>
    </xf>
    <xf numFmtId="164" fontId="1047" fillId="0" borderId="0" xfId="0" applyNumberFormat="1" applyFont="1" applyAlignment="1">
      <alignment horizontal="center" vertical="center" wrapText="1"/>
    </xf>
    <xf numFmtId="0" fontId="947" fillId="0" borderId="0" xfId="0" applyFont="1" applyAlignment="1">
      <alignment horizontal="center" vertical="center" wrapText="1"/>
    </xf>
    <xf numFmtId="4" fontId="948" fillId="0" borderId="0" xfId="0" applyNumberFormat="1" applyFont="1" applyAlignment="1">
      <alignment horizontal="center" vertical="center"/>
    </xf>
    <xf numFmtId="164" fontId="949" fillId="0" borderId="0" xfId="0" applyNumberFormat="1" applyFont="1" applyAlignment="1">
      <alignment horizontal="center" vertical="center"/>
    </xf>
    <xf numFmtId="164" fontId="950" fillId="0" borderId="0" xfId="0" applyNumberFormat="1" applyFont="1" applyAlignment="1">
      <alignment horizontal="center" vertical="center"/>
    </xf>
    <xf numFmtId="165" fontId="951" fillId="0" borderId="0" xfId="0" applyNumberFormat="1" applyFont="1" applyAlignment="1">
      <alignment horizontal="center" vertical="center"/>
    </xf>
    <xf numFmtId="164" fontId="952" fillId="0" borderId="0" xfId="0" applyNumberFormat="1" applyFont="1" applyAlignment="1">
      <alignment horizontal="center" vertical="center"/>
    </xf>
    <xf numFmtId="164" fontId="953" fillId="0" borderId="0" xfId="0" applyNumberFormat="1" applyFont="1" applyAlignment="1">
      <alignment horizontal="center" vertical="center" wrapText="1"/>
    </xf>
    <xf numFmtId="0" fontId="978" fillId="0" borderId="0" xfId="0" applyFont="1" applyAlignment="1">
      <alignment horizontal="center" vertical="center" wrapText="1"/>
    </xf>
    <xf numFmtId="4" fontId="979" fillId="0" borderId="0" xfId="0" applyNumberFormat="1" applyFont="1" applyAlignment="1">
      <alignment horizontal="center" vertical="center"/>
    </xf>
    <xf numFmtId="164" fontId="980" fillId="0" borderId="0" xfId="0" applyNumberFormat="1" applyFont="1" applyAlignment="1">
      <alignment horizontal="center" vertical="center"/>
    </xf>
    <xf numFmtId="164" fontId="981" fillId="0" borderId="0" xfId="0" applyNumberFormat="1" applyFont="1" applyAlignment="1">
      <alignment horizontal="center" vertical="center"/>
    </xf>
    <xf numFmtId="165" fontId="982" fillId="0" borderId="0" xfId="0" applyNumberFormat="1" applyFont="1" applyAlignment="1">
      <alignment horizontal="center" vertical="center"/>
    </xf>
    <xf numFmtId="164" fontId="983" fillId="0" borderId="0" xfId="0" applyNumberFormat="1" applyFont="1" applyAlignment="1">
      <alignment horizontal="center" vertical="center"/>
    </xf>
    <xf numFmtId="164" fontId="984" fillId="0" borderId="0" xfId="0" applyNumberFormat="1" applyFont="1" applyAlignment="1">
      <alignment horizontal="center" vertical="center" wrapText="1"/>
    </xf>
    <xf numFmtId="0" fontId="884" fillId="0" borderId="0" xfId="0" applyFont="1" applyAlignment="1">
      <alignment horizontal="center" vertical="center" wrapText="1"/>
    </xf>
    <xf numFmtId="4" fontId="885" fillId="0" borderId="0" xfId="0" applyNumberFormat="1" applyFont="1" applyAlignment="1">
      <alignment horizontal="center" vertical="center"/>
    </xf>
    <xf numFmtId="164" fontId="886" fillId="0" borderId="0" xfId="0" applyNumberFormat="1" applyFont="1" applyAlignment="1">
      <alignment horizontal="center" vertical="center"/>
    </xf>
    <xf numFmtId="164" fontId="887" fillId="0" borderId="0" xfId="0" applyNumberFormat="1" applyFont="1" applyAlignment="1">
      <alignment horizontal="center" vertical="center"/>
    </xf>
    <xf numFmtId="165" fontId="888" fillId="0" borderId="0" xfId="0" applyNumberFormat="1" applyFont="1" applyAlignment="1">
      <alignment horizontal="center" vertical="center"/>
    </xf>
    <xf numFmtId="164" fontId="889" fillId="0" borderId="0" xfId="0" applyNumberFormat="1" applyFont="1" applyAlignment="1">
      <alignment horizontal="center" vertical="center"/>
    </xf>
    <xf numFmtId="164" fontId="890" fillId="0" borderId="0" xfId="0" applyNumberFormat="1" applyFont="1" applyAlignment="1">
      <alignment horizontal="center" vertical="center" wrapText="1"/>
    </xf>
    <xf numFmtId="0" fontId="915" fillId="0" borderId="0" xfId="0" applyFont="1" applyAlignment="1">
      <alignment horizontal="center" vertical="center" wrapText="1"/>
    </xf>
    <xf numFmtId="4" fontId="916" fillId="0" borderId="0" xfId="0" applyNumberFormat="1" applyFont="1" applyAlignment="1">
      <alignment horizontal="center" vertical="center"/>
    </xf>
    <xf numFmtId="164" fontId="917" fillId="0" borderId="0" xfId="0" applyNumberFormat="1" applyFont="1" applyAlignment="1">
      <alignment horizontal="center" vertical="center"/>
    </xf>
    <xf numFmtId="164" fontId="918" fillId="0" borderId="0" xfId="0" applyNumberFormat="1" applyFont="1" applyAlignment="1">
      <alignment horizontal="center" vertical="center"/>
    </xf>
    <xf numFmtId="165" fontId="919" fillId="0" borderId="0" xfId="0" applyNumberFormat="1" applyFont="1" applyAlignment="1">
      <alignment horizontal="center" vertical="center"/>
    </xf>
    <xf numFmtId="164" fontId="920" fillId="0" borderId="0" xfId="0" applyNumberFormat="1" applyFont="1" applyAlignment="1">
      <alignment horizontal="center" vertical="center"/>
    </xf>
    <xf numFmtId="164" fontId="921" fillId="0" borderId="0" xfId="0" applyNumberFormat="1" applyFont="1" applyAlignment="1">
      <alignment horizontal="center" vertical="center" wrapText="1"/>
    </xf>
    <xf numFmtId="0" fontId="822" fillId="0" borderId="0" xfId="0" applyFont="1" applyAlignment="1">
      <alignment horizontal="center" vertical="center" wrapText="1"/>
    </xf>
    <xf numFmtId="4" fontId="823" fillId="0" borderId="0" xfId="0" applyNumberFormat="1" applyFont="1" applyAlignment="1">
      <alignment horizontal="center" vertical="center"/>
    </xf>
    <xf numFmtId="164" fontId="824" fillId="0" borderId="0" xfId="0" applyNumberFormat="1" applyFont="1" applyAlignment="1">
      <alignment horizontal="center" vertical="center"/>
    </xf>
    <xf numFmtId="164" fontId="825" fillId="0" borderId="0" xfId="0" applyNumberFormat="1" applyFont="1" applyAlignment="1">
      <alignment horizontal="center" vertical="center"/>
    </xf>
    <xf numFmtId="165" fontId="826" fillId="0" borderId="0" xfId="0" applyNumberFormat="1" applyFont="1" applyAlignment="1">
      <alignment horizontal="center" vertical="center"/>
    </xf>
    <xf numFmtId="164" fontId="827" fillId="0" borderId="0" xfId="0" applyNumberFormat="1" applyFont="1" applyAlignment="1">
      <alignment horizontal="center" vertical="center"/>
    </xf>
    <xf numFmtId="164" fontId="828" fillId="0" borderId="0" xfId="0" applyNumberFormat="1" applyFont="1" applyAlignment="1">
      <alignment horizontal="center" vertical="center" wrapText="1"/>
    </xf>
    <xf numFmtId="0" fontId="853" fillId="0" borderId="0" xfId="0" applyFont="1" applyAlignment="1">
      <alignment horizontal="center" vertical="center" wrapText="1"/>
    </xf>
    <xf numFmtId="4" fontId="854" fillId="0" borderId="0" xfId="0" applyNumberFormat="1" applyFont="1" applyAlignment="1">
      <alignment horizontal="center" vertical="center"/>
    </xf>
    <xf numFmtId="164" fontId="855" fillId="0" borderId="0" xfId="0" applyNumberFormat="1" applyFont="1" applyAlignment="1">
      <alignment horizontal="center" vertical="center"/>
    </xf>
    <xf numFmtId="164" fontId="856" fillId="0" borderId="0" xfId="0" applyNumberFormat="1" applyFont="1" applyAlignment="1">
      <alignment horizontal="center" vertical="center"/>
    </xf>
    <xf numFmtId="165" fontId="857" fillId="0" borderId="0" xfId="0" applyNumberFormat="1" applyFont="1" applyAlignment="1">
      <alignment horizontal="center" vertical="center"/>
    </xf>
    <xf numFmtId="164" fontId="858" fillId="0" borderId="0" xfId="0" applyNumberFormat="1" applyFont="1" applyAlignment="1">
      <alignment horizontal="center" vertical="center"/>
    </xf>
    <xf numFmtId="164" fontId="859" fillId="0" borderId="0" xfId="0" applyNumberFormat="1" applyFont="1" applyAlignment="1">
      <alignment horizontal="center" vertical="center" wrapText="1"/>
    </xf>
    <xf numFmtId="0" fontId="760" fillId="0" borderId="0" xfId="0" applyFont="1" applyAlignment="1">
      <alignment horizontal="center" vertical="center" wrapText="1"/>
    </xf>
    <xf numFmtId="4" fontId="761" fillId="0" borderId="0" xfId="0" applyNumberFormat="1" applyFont="1" applyAlignment="1">
      <alignment horizontal="center" vertical="center"/>
    </xf>
    <xf numFmtId="164" fontId="762" fillId="0" borderId="0" xfId="0" applyNumberFormat="1" applyFont="1" applyAlignment="1">
      <alignment horizontal="center" vertical="center"/>
    </xf>
    <xf numFmtId="164" fontId="763" fillId="0" borderId="0" xfId="0" applyNumberFormat="1" applyFont="1" applyAlignment="1">
      <alignment horizontal="center" vertical="center"/>
    </xf>
    <xf numFmtId="165" fontId="764" fillId="0" borderId="0" xfId="0" applyNumberFormat="1" applyFont="1" applyAlignment="1">
      <alignment horizontal="center" vertical="center"/>
    </xf>
    <xf numFmtId="164" fontId="765" fillId="0" borderId="0" xfId="0" applyNumberFormat="1" applyFont="1" applyAlignment="1">
      <alignment horizontal="center" vertical="center"/>
    </xf>
    <xf numFmtId="164" fontId="766" fillId="0" borderId="0" xfId="0" applyNumberFormat="1" applyFont="1" applyAlignment="1">
      <alignment horizontal="center" vertical="center" wrapText="1"/>
    </xf>
    <xf numFmtId="0" fontId="791" fillId="0" borderId="0" xfId="0" applyFont="1" applyAlignment="1">
      <alignment horizontal="center" vertical="center" wrapText="1"/>
    </xf>
    <xf numFmtId="4" fontId="792" fillId="0" borderId="0" xfId="0" applyNumberFormat="1" applyFont="1" applyAlignment="1">
      <alignment horizontal="center" vertical="center"/>
    </xf>
    <xf numFmtId="164" fontId="793" fillId="0" borderId="0" xfId="0" applyNumberFormat="1" applyFont="1" applyAlignment="1">
      <alignment horizontal="center" vertical="center"/>
    </xf>
    <xf numFmtId="164" fontId="794" fillId="0" borderId="0" xfId="0" applyNumberFormat="1" applyFont="1" applyAlignment="1">
      <alignment horizontal="center" vertical="center"/>
    </xf>
    <xf numFmtId="165" fontId="795" fillId="0" borderId="0" xfId="0" applyNumberFormat="1" applyFont="1" applyAlignment="1">
      <alignment horizontal="center" vertical="center"/>
    </xf>
    <xf numFmtId="164" fontId="796" fillId="0" borderId="0" xfId="0" applyNumberFormat="1" applyFont="1" applyAlignment="1">
      <alignment horizontal="center" vertical="center"/>
    </xf>
    <xf numFmtId="164" fontId="797" fillId="0" borderId="0" xfId="0" applyNumberFormat="1" applyFont="1" applyAlignment="1">
      <alignment horizontal="center" vertical="center" wrapText="1"/>
    </xf>
    <xf numFmtId="0" fontId="698" fillId="0" borderId="0" xfId="0" applyFont="1" applyAlignment="1">
      <alignment horizontal="center" vertical="center" wrapText="1"/>
    </xf>
    <xf numFmtId="4" fontId="699" fillId="0" borderId="0" xfId="0" applyNumberFormat="1" applyFont="1" applyAlignment="1">
      <alignment horizontal="center" vertical="center"/>
    </xf>
    <xf numFmtId="164" fontId="700" fillId="0" borderId="0" xfId="0" applyNumberFormat="1" applyFont="1" applyAlignment="1">
      <alignment horizontal="center" vertical="center"/>
    </xf>
    <xf numFmtId="164" fontId="701" fillId="0" borderId="0" xfId="0" applyNumberFormat="1" applyFont="1" applyAlignment="1">
      <alignment horizontal="center" vertical="center"/>
    </xf>
    <xf numFmtId="165" fontId="702" fillId="0" borderId="0" xfId="0" applyNumberFormat="1" applyFont="1" applyAlignment="1">
      <alignment horizontal="center" vertical="center"/>
    </xf>
    <xf numFmtId="164" fontId="703" fillId="0" borderId="0" xfId="0" applyNumberFormat="1" applyFont="1" applyAlignment="1">
      <alignment horizontal="center" vertical="center"/>
    </xf>
    <xf numFmtId="164" fontId="704" fillId="0" borderId="0" xfId="0" applyNumberFormat="1" applyFont="1" applyAlignment="1">
      <alignment horizontal="center" vertical="center" wrapText="1"/>
    </xf>
    <xf numFmtId="0" fontId="729" fillId="0" borderId="0" xfId="0" applyFont="1" applyAlignment="1">
      <alignment horizontal="center" vertical="center" wrapText="1"/>
    </xf>
    <xf numFmtId="4" fontId="730" fillId="0" borderId="0" xfId="0" applyNumberFormat="1" applyFont="1" applyAlignment="1">
      <alignment horizontal="center" vertical="center"/>
    </xf>
    <xf numFmtId="164" fontId="731" fillId="0" borderId="0" xfId="0" applyNumberFormat="1" applyFont="1" applyAlignment="1">
      <alignment horizontal="center" vertical="center"/>
    </xf>
    <xf numFmtId="164" fontId="732" fillId="0" borderId="0" xfId="0" applyNumberFormat="1" applyFont="1" applyAlignment="1">
      <alignment horizontal="center" vertical="center"/>
    </xf>
    <xf numFmtId="165" fontId="733" fillId="0" borderId="0" xfId="0" applyNumberFormat="1" applyFont="1" applyAlignment="1">
      <alignment horizontal="center" vertical="center"/>
    </xf>
    <xf numFmtId="164" fontId="734" fillId="0" borderId="0" xfId="0" applyNumberFormat="1" applyFont="1" applyAlignment="1">
      <alignment horizontal="center" vertical="center"/>
    </xf>
    <xf numFmtId="164" fontId="735" fillId="0" borderId="0" xfId="0" applyNumberFormat="1" applyFont="1" applyAlignment="1">
      <alignment horizontal="center" vertical="center" wrapText="1"/>
    </xf>
    <xf numFmtId="0" fontId="636" fillId="0" borderId="0" xfId="0" applyFont="1" applyAlignment="1">
      <alignment horizontal="center" vertical="center" wrapText="1"/>
    </xf>
    <xf numFmtId="4" fontId="637" fillId="0" borderId="0" xfId="0" applyNumberFormat="1" applyFont="1" applyAlignment="1">
      <alignment horizontal="center" vertical="center"/>
    </xf>
    <xf numFmtId="164" fontId="638" fillId="0" borderId="0" xfId="0" applyNumberFormat="1" applyFont="1" applyAlignment="1">
      <alignment horizontal="center" vertical="center"/>
    </xf>
    <xf numFmtId="164" fontId="639" fillId="0" borderId="0" xfId="0" applyNumberFormat="1" applyFont="1" applyAlignment="1">
      <alignment horizontal="center" vertical="center"/>
    </xf>
    <xf numFmtId="165" fontId="640" fillId="0" borderId="0" xfId="0" applyNumberFormat="1" applyFont="1" applyAlignment="1">
      <alignment horizontal="center" vertical="center"/>
    </xf>
    <xf numFmtId="164" fontId="641" fillId="0" borderId="0" xfId="0" applyNumberFormat="1" applyFont="1" applyAlignment="1">
      <alignment horizontal="center" vertical="center"/>
    </xf>
    <xf numFmtId="164" fontId="642" fillId="0" borderId="0" xfId="0" applyNumberFormat="1" applyFont="1" applyAlignment="1">
      <alignment horizontal="center" vertical="center" wrapText="1"/>
    </xf>
    <xf numFmtId="0" fontId="667" fillId="0" borderId="0" xfId="0" applyFont="1" applyAlignment="1">
      <alignment horizontal="center" vertical="center" wrapText="1"/>
    </xf>
    <xf numFmtId="4" fontId="668" fillId="0" borderId="0" xfId="0" applyNumberFormat="1" applyFont="1" applyAlignment="1">
      <alignment horizontal="center" vertical="center"/>
    </xf>
    <xf numFmtId="164" fontId="669" fillId="0" borderId="0" xfId="0" applyNumberFormat="1" applyFont="1" applyAlignment="1">
      <alignment horizontal="center" vertical="center"/>
    </xf>
    <xf numFmtId="164" fontId="670" fillId="0" borderId="0" xfId="0" applyNumberFormat="1" applyFont="1" applyAlignment="1">
      <alignment horizontal="center" vertical="center"/>
    </xf>
    <xf numFmtId="165" fontId="671" fillId="0" borderId="0" xfId="0" applyNumberFormat="1" applyFont="1" applyAlignment="1">
      <alignment horizontal="center" vertical="center"/>
    </xf>
    <xf numFmtId="164" fontId="672" fillId="0" borderId="0" xfId="0" applyNumberFormat="1" applyFont="1" applyAlignment="1">
      <alignment horizontal="center" vertical="center"/>
    </xf>
    <xf numFmtId="164" fontId="673" fillId="0" borderId="0" xfId="0" applyNumberFormat="1" applyFont="1" applyAlignment="1">
      <alignment horizontal="center" vertical="center" wrapText="1"/>
    </xf>
    <xf numFmtId="0" fontId="573" fillId="0" borderId="0" xfId="0" applyFont="1" applyAlignment="1">
      <alignment horizontal="center" vertical="center" wrapText="1"/>
    </xf>
    <xf numFmtId="4" fontId="574" fillId="0" borderId="0" xfId="0" applyNumberFormat="1" applyFont="1" applyAlignment="1">
      <alignment horizontal="center" vertical="center"/>
    </xf>
    <xf numFmtId="164" fontId="575" fillId="0" borderId="0" xfId="0" applyNumberFormat="1" applyFont="1" applyAlignment="1">
      <alignment horizontal="center" vertical="center"/>
    </xf>
    <xf numFmtId="164" fontId="576" fillId="0" borderId="0" xfId="0" applyNumberFormat="1" applyFont="1" applyAlignment="1">
      <alignment horizontal="center" vertical="center"/>
    </xf>
    <xf numFmtId="165" fontId="577" fillId="0" borderId="0" xfId="0" applyNumberFormat="1" applyFont="1" applyAlignment="1">
      <alignment horizontal="center" vertical="center"/>
    </xf>
    <xf numFmtId="164" fontId="578" fillId="0" borderId="0" xfId="0" applyNumberFormat="1" applyFont="1" applyAlignment="1">
      <alignment horizontal="center" vertical="center"/>
    </xf>
    <xf numFmtId="164" fontId="579" fillId="0" borderId="0" xfId="0" applyNumberFormat="1" applyFont="1" applyAlignment="1">
      <alignment horizontal="center" vertical="center" wrapText="1"/>
    </xf>
    <xf numFmtId="0" fontId="604" fillId="0" borderId="0" xfId="0" applyFont="1" applyAlignment="1">
      <alignment horizontal="center" vertical="center" wrapText="1"/>
    </xf>
    <xf numFmtId="4" fontId="605" fillId="0" borderId="0" xfId="0" applyNumberFormat="1" applyFont="1" applyAlignment="1">
      <alignment horizontal="center" vertical="center"/>
    </xf>
    <xf numFmtId="164" fontId="606" fillId="0" borderId="0" xfId="0" applyNumberFormat="1" applyFont="1" applyAlignment="1">
      <alignment horizontal="center" vertical="center"/>
    </xf>
    <xf numFmtId="164" fontId="607" fillId="0" borderId="0" xfId="0" applyNumberFormat="1" applyFont="1" applyAlignment="1">
      <alignment horizontal="center" vertical="center"/>
    </xf>
    <xf numFmtId="165" fontId="608" fillId="0" borderId="0" xfId="0" applyNumberFormat="1" applyFont="1" applyAlignment="1">
      <alignment horizontal="center" vertical="center"/>
    </xf>
    <xf numFmtId="164" fontId="609" fillId="0" borderId="0" xfId="0" applyNumberFormat="1" applyFont="1" applyAlignment="1">
      <alignment horizontal="center" vertical="center"/>
    </xf>
    <xf numFmtId="164" fontId="610" fillId="0" borderId="0" xfId="0" applyNumberFormat="1" applyFont="1" applyAlignment="1">
      <alignment horizontal="center" vertical="center" wrapText="1"/>
    </xf>
    <xf numFmtId="0" fontId="510" fillId="0" borderId="0" xfId="0" applyFont="1" applyAlignment="1">
      <alignment horizontal="center" vertical="center" wrapText="1"/>
    </xf>
    <xf numFmtId="4" fontId="511" fillId="0" borderId="0" xfId="0" applyNumberFormat="1" applyFont="1" applyAlignment="1">
      <alignment horizontal="center" vertical="center"/>
    </xf>
    <xf numFmtId="164" fontId="512" fillId="0" borderId="0" xfId="0" applyNumberFormat="1" applyFont="1" applyAlignment="1">
      <alignment horizontal="center" vertical="center"/>
    </xf>
    <xf numFmtId="164" fontId="513" fillId="0" borderId="0" xfId="0" applyNumberFormat="1" applyFont="1" applyAlignment="1">
      <alignment horizontal="center" vertical="center"/>
    </xf>
    <xf numFmtId="165" fontId="514" fillId="0" borderId="0" xfId="0" applyNumberFormat="1" applyFont="1" applyAlignment="1">
      <alignment horizontal="center" vertical="center"/>
    </xf>
    <xf numFmtId="164" fontId="515" fillId="0" borderId="0" xfId="0" applyNumberFormat="1" applyFont="1" applyAlignment="1">
      <alignment horizontal="center" vertical="center"/>
    </xf>
    <xf numFmtId="164" fontId="516" fillId="0" borderId="0" xfId="0" applyNumberFormat="1" applyFont="1" applyAlignment="1">
      <alignment horizontal="center" vertical="center" wrapText="1"/>
    </xf>
    <xf numFmtId="0" fontId="542" fillId="0" borderId="0" xfId="0" applyFont="1" applyAlignment="1">
      <alignment horizontal="center" vertical="center" wrapText="1"/>
    </xf>
    <xf numFmtId="4" fontId="543" fillId="0" borderId="0" xfId="0" applyNumberFormat="1" applyFont="1" applyAlignment="1">
      <alignment horizontal="center" vertical="center"/>
    </xf>
    <xf numFmtId="164" fontId="544" fillId="0" borderId="0" xfId="0" applyNumberFormat="1" applyFont="1" applyAlignment="1">
      <alignment horizontal="center" vertical="center"/>
    </xf>
    <xf numFmtId="164" fontId="545" fillId="0" borderId="0" xfId="0" applyNumberFormat="1" applyFont="1" applyAlignment="1">
      <alignment horizontal="center" vertical="center"/>
    </xf>
    <xf numFmtId="165" fontId="546" fillId="0" borderId="0" xfId="0" applyNumberFormat="1" applyFont="1" applyAlignment="1">
      <alignment horizontal="center" vertical="center"/>
    </xf>
    <xf numFmtId="164" fontId="547" fillId="0" borderId="0" xfId="0" applyNumberFormat="1" applyFont="1" applyAlignment="1">
      <alignment horizontal="center" vertical="center"/>
    </xf>
    <xf numFmtId="164" fontId="548" fillId="0" borderId="0" xfId="0" applyNumberFormat="1" applyFont="1" applyAlignment="1">
      <alignment horizontal="center" vertical="center" wrapText="1"/>
    </xf>
    <xf numFmtId="0" fontId="448" fillId="0" borderId="0" xfId="0" applyFont="1" applyAlignment="1">
      <alignment horizontal="center" vertical="center" wrapText="1"/>
    </xf>
    <xf numFmtId="4" fontId="449" fillId="0" borderId="0" xfId="0" applyNumberFormat="1" applyFont="1" applyAlignment="1">
      <alignment horizontal="center" vertical="center"/>
    </xf>
    <xf numFmtId="164" fontId="450" fillId="0" borderId="0" xfId="0" applyNumberFormat="1" applyFont="1" applyAlignment="1">
      <alignment horizontal="center" vertical="center"/>
    </xf>
    <xf numFmtId="164" fontId="451" fillId="0" borderId="0" xfId="0" applyNumberFormat="1" applyFont="1" applyAlignment="1">
      <alignment horizontal="center" vertical="center"/>
    </xf>
    <xf numFmtId="165" fontId="452" fillId="0" borderId="0" xfId="0" applyNumberFormat="1" applyFont="1" applyAlignment="1">
      <alignment horizontal="center" vertical="center"/>
    </xf>
    <xf numFmtId="164" fontId="453" fillId="0" borderId="0" xfId="0" applyNumberFormat="1" applyFont="1" applyAlignment="1">
      <alignment horizontal="center" vertical="center"/>
    </xf>
    <xf numFmtId="164" fontId="454" fillId="0" borderId="0" xfId="0" applyNumberFormat="1" applyFont="1" applyAlignment="1">
      <alignment horizontal="center" vertical="center" wrapText="1"/>
    </xf>
    <xf numFmtId="0" fontId="479" fillId="0" borderId="0" xfId="0" applyFont="1" applyAlignment="1">
      <alignment horizontal="center" vertical="center" wrapText="1"/>
    </xf>
    <xf numFmtId="4" fontId="480" fillId="0" borderId="0" xfId="0" applyNumberFormat="1" applyFont="1" applyAlignment="1">
      <alignment horizontal="center" vertical="center"/>
    </xf>
    <xf numFmtId="164" fontId="481" fillId="0" borderId="0" xfId="0" applyNumberFormat="1" applyFont="1" applyAlignment="1">
      <alignment horizontal="center" vertical="center"/>
    </xf>
    <xf numFmtId="164" fontId="482" fillId="0" borderId="0" xfId="0" applyNumberFormat="1" applyFont="1" applyAlignment="1">
      <alignment horizontal="center" vertical="center"/>
    </xf>
    <xf numFmtId="165" fontId="483" fillId="0" borderId="0" xfId="0" applyNumberFormat="1" applyFont="1" applyAlignment="1">
      <alignment horizontal="center" vertical="center"/>
    </xf>
    <xf numFmtId="164" fontId="484" fillId="0" borderId="0" xfId="0" applyNumberFormat="1" applyFont="1" applyAlignment="1">
      <alignment horizontal="center" vertical="center"/>
    </xf>
    <xf numFmtId="164" fontId="485" fillId="0" borderId="0" xfId="0" applyNumberFormat="1" applyFont="1" applyAlignment="1">
      <alignment horizontal="center" vertical="center" wrapText="1"/>
    </xf>
    <xf numFmtId="0" fontId="386" fillId="0" borderId="0" xfId="0" applyFont="1" applyAlignment="1">
      <alignment horizontal="center" vertical="center" wrapText="1"/>
    </xf>
    <xf numFmtId="4" fontId="387" fillId="0" borderId="0" xfId="0" applyNumberFormat="1" applyFont="1" applyAlignment="1">
      <alignment horizontal="center" vertical="center"/>
    </xf>
    <xf numFmtId="164" fontId="388" fillId="0" borderId="0" xfId="0" applyNumberFormat="1" applyFont="1" applyAlignment="1">
      <alignment horizontal="center" vertical="center"/>
    </xf>
    <xf numFmtId="164" fontId="389" fillId="0" borderId="0" xfId="0" applyNumberFormat="1" applyFont="1" applyAlignment="1">
      <alignment horizontal="center" vertical="center"/>
    </xf>
    <xf numFmtId="165" fontId="390" fillId="0" borderId="0" xfId="0" applyNumberFormat="1" applyFont="1" applyAlignment="1">
      <alignment horizontal="center" vertical="center"/>
    </xf>
    <xf numFmtId="164" fontId="391" fillId="0" borderId="0" xfId="0" applyNumberFormat="1" applyFont="1" applyAlignment="1">
      <alignment horizontal="center" vertical="center"/>
    </xf>
    <xf numFmtId="164" fontId="392" fillId="0" borderId="0" xfId="0" applyNumberFormat="1" applyFont="1" applyAlignment="1">
      <alignment horizontal="center" vertical="center" wrapText="1"/>
    </xf>
    <xf numFmtId="0" fontId="417" fillId="0" borderId="0" xfId="0" applyFont="1" applyAlignment="1">
      <alignment horizontal="center" vertical="center" wrapText="1"/>
    </xf>
    <xf numFmtId="4" fontId="418" fillId="0" borderId="0" xfId="0" applyNumberFormat="1" applyFont="1" applyAlignment="1">
      <alignment horizontal="center" vertical="center"/>
    </xf>
    <xf numFmtId="164" fontId="419" fillId="0" borderId="0" xfId="0" applyNumberFormat="1" applyFont="1" applyAlignment="1">
      <alignment horizontal="center" vertical="center"/>
    </xf>
    <xf numFmtId="164" fontId="420" fillId="0" borderId="0" xfId="0" applyNumberFormat="1" applyFont="1" applyAlignment="1">
      <alignment horizontal="center" vertical="center"/>
    </xf>
    <xf numFmtId="165" fontId="421" fillId="0" borderId="0" xfId="0" applyNumberFormat="1" applyFont="1" applyAlignment="1">
      <alignment horizontal="center" vertical="center"/>
    </xf>
    <xf numFmtId="164" fontId="422" fillId="0" borderId="0" xfId="0" applyNumberFormat="1" applyFont="1" applyAlignment="1">
      <alignment horizontal="center" vertical="center"/>
    </xf>
    <xf numFmtId="164" fontId="423" fillId="0" borderId="0" xfId="0" applyNumberFormat="1" applyFont="1" applyAlignment="1">
      <alignment horizontal="center" vertical="center" wrapText="1"/>
    </xf>
    <xf numFmtId="0" fontId="324" fillId="0" borderId="0" xfId="0" applyFont="1" applyAlignment="1">
      <alignment horizontal="center" vertical="center" wrapText="1"/>
    </xf>
    <xf numFmtId="4" fontId="325" fillId="0" borderId="0" xfId="0" applyNumberFormat="1" applyFont="1" applyAlignment="1">
      <alignment horizontal="center" vertical="center"/>
    </xf>
    <xf numFmtId="164" fontId="326" fillId="0" borderId="0" xfId="0" applyNumberFormat="1" applyFont="1" applyAlignment="1">
      <alignment horizontal="center" vertical="center"/>
    </xf>
    <xf numFmtId="164" fontId="327" fillId="0" borderId="0" xfId="0" applyNumberFormat="1" applyFont="1" applyAlignment="1">
      <alignment horizontal="center" vertical="center"/>
    </xf>
    <xf numFmtId="165" fontId="328" fillId="0" borderId="0" xfId="0" applyNumberFormat="1" applyFont="1" applyAlignment="1">
      <alignment horizontal="center" vertical="center"/>
    </xf>
    <xf numFmtId="164" fontId="329" fillId="0" borderId="0" xfId="0" applyNumberFormat="1" applyFont="1" applyAlignment="1">
      <alignment horizontal="center" vertical="center"/>
    </xf>
    <xf numFmtId="164" fontId="330" fillId="0" borderId="0" xfId="0" applyNumberFormat="1" applyFont="1" applyAlignment="1">
      <alignment horizontal="center" vertical="center" wrapText="1"/>
    </xf>
    <xf numFmtId="0" fontId="355" fillId="0" borderId="0" xfId="0" applyFont="1" applyAlignment="1">
      <alignment horizontal="center" vertical="center" wrapText="1"/>
    </xf>
    <xf numFmtId="4" fontId="356" fillId="0" borderId="0" xfId="0" applyNumberFormat="1" applyFont="1" applyAlignment="1">
      <alignment horizontal="center" vertical="center"/>
    </xf>
    <xf numFmtId="164" fontId="357" fillId="0" borderId="0" xfId="0" applyNumberFormat="1" applyFont="1" applyAlignment="1">
      <alignment horizontal="center" vertical="center"/>
    </xf>
    <xf numFmtId="164" fontId="358" fillId="0" borderId="0" xfId="0" applyNumberFormat="1" applyFont="1" applyAlignment="1">
      <alignment horizontal="center" vertical="center"/>
    </xf>
    <xf numFmtId="165" fontId="359" fillId="0" borderId="0" xfId="0" applyNumberFormat="1" applyFont="1" applyAlignment="1">
      <alignment horizontal="center" vertical="center"/>
    </xf>
    <xf numFmtId="164" fontId="360" fillId="0" borderId="0" xfId="0" applyNumberFormat="1" applyFont="1" applyAlignment="1">
      <alignment horizontal="center" vertical="center"/>
    </xf>
    <xf numFmtId="164" fontId="361" fillId="0" borderId="0" xfId="0" applyNumberFormat="1" applyFont="1" applyAlignment="1">
      <alignment horizontal="center" vertical="center" wrapText="1"/>
    </xf>
    <xf numFmtId="0" fontId="261" fillId="0" borderId="0" xfId="0" applyFont="1" applyAlignment="1">
      <alignment horizontal="center" vertical="center" wrapText="1"/>
    </xf>
    <xf numFmtId="4" fontId="262" fillId="0" borderId="0" xfId="0" applyNumberFormat="1" applyFont="1" applyAlignment="1">
      <alignment horizontal="center" vertical="center"/>
    </xf>
    <xf numFmtId="164" fontId="263" fillId="0" borderId="0" xfId="0" applyNumberFormat="1" applyFont="1" applyAlignment="1">
      <alignment horizontal="center" vertical="center"/>
    </xf>
    <xf numFmtId="164" fontId="264" fillId="0" borderId="0" xfId="0" applyNumberFormat="1" applyFont="1" applyAlignment="1">
      <alignment horizontal="center" vertical="center"/>
    </xf>
    <xf numFmtId="165" fontId="265" fillId="0" borderId="0" xfId="0" applyNumberFormat="1" applyFont="1" applyAlignment="1">
      <alignment horizontal="center" vertical="center"/>
    </xf>
    <xf numFmtId="164" fontId="266" fillId="0" borderId="0" xfId="0" applyNumberFormat="1" applyFont="1" applyAlignment="1">
      <alignment horizontal="center" vertical="center"/>
    </xf>
    <xf numFmtId="164" fontId="267" fillId="0" borderId="0" xfId="0" applyNumberFormat="1" applyFont="1" applyAlignment="1">
      <alignment horizontal="center" vertical="center" wrapText="1"/>
    </xf>
    <xf numFmtId="0" fontId="293" fillId="0" borderId="0" xfId="0" applyFont="1" applyAlignment="1">
      <alignment horizontal="center" vertical="center" wrapText="1"/>
    </xf>
    <xf numFmtId="4" fontId="294" fillId="0" borderId="0" xfId="0" applyNumberFormat="1" applyFont="1" applyAlignment="1">
      <alignment horizontal="center" vertical="center"/>
    </xf>
    <xf numFmtId="164" fontId="295" fillId="0" borderId="0" xfId="0" applyNumberFormat="1" applyFont="1" applyAlignment="1">
      <alignment horizontal="center" vertical="center"/>
    </xf>
    <xf numFmtId="164" fontId="296" fillId="0" borderId="0" xfId="0" applyNumberFormat="1" applyFont="1" applyAlignment="1">
      <alignment horizontal="center" vertical="center"/>
    </xf>
    <xf numFmtId="165" fontId="297" fillId="0" borderId="0" xfId="0" applyNumberFormat="1" applyFont="1" applyAlignment="1">
      <alignment horizontal="center" vertical="center"/>
    </xf>
    <xf numFmtId="164" fontId="298" fillId="0" borderId="0" xfId="0" applyNumberFormat="1" applyFont="1" applyAlignment="1">
      <alignment horizontal="center" vertical="center"/>
    </xf>
    <xf numFmtId="164" fontId="299" fillId="0" borderId="0" xfId="0" applyNumberFormat="1" applyFont="1" applyAlignment="1">
      <alignment horizontal="center" vertical="center" wrapText="1"/>
    </xf>
    <xf numFmtId="0" fontId="199" fillId="0" borderId="0" xfId="0" applyFont="1" applyAlignment="1">
      <alignment horizontal="center" vertical="center" wrapText="1"/>
    </xf>
    <xf numFmtId="4" fontId="200" fillId="0" borderId="0" xfId="0" applyNumberFormat="1" applyFont="1" applyAlignment="1">
      <alignment horizontal="center" vertical="center"/>
    </xf>
    <xf numFmtId="164" fontId="201" fillId="0" borderId="0" xfId="0" applyNumberFormat="1" applyFont="1" applyAlignment="1">
      <alignment horizontal="center" vertical="center"/>
    </xf>
    <xf numFmtId="164" fontId="202" fillId="0" borderId="0" xfId="0" applyNumberFormat="1" applyFont="1" applyAlignment="1">
      <alignment horizontal="center" vertical="center"/>
    </xf>
    <xf numFmtId="165" fontId="203" fillId="0" borderId="0" xfId="0" applyNumberFormat="1" applyFont="1" applyAlignment="1">
      <alignment horizontal="center" vertical="center"/>
    </xf>
    <xf numFmtId="164" fontId="204" fillId="0" borderId="0" xfId="0" applyNumberFormat="1" applyFont="1" applyAlignment="1">
      <alignment horizontal="center" vertical="center"/>
    </xf>
    <xf numFmtId="164" fontId="205" fillId="0" borderId="0" xfId="0" applyNumberFormat="1" applyFont="1" applyAlignment="1">
      <alignment horizontal="center" vertical="center" wrapText="1"/>
    </xf>
    <xf numFmtId="0" fontId="230" fillId="0" borderId="0" xfId="0" applyFont="1" applyAlignment="1">
      <alignment horizontal="center" vertical="center" wrapText="1"/>
    </xf>
    <xf numFmtId="4" fontId="231" fillId="0" borderId="0" xfId="0" applyNumberFormat="1" applyFont="1" applyAlignment="1">
      <alignment horizontal="center" vertical="center"/>
    </xf>
    <xf numFmtId="164" fontId="232" fillId="0" borderId="0" xfId="0" applyNumberFormat="1" applyFont="1" applyAlignment="1">
      <alignment horizontal="center" vertical="center"/>
    </xf>
    <xf numFmtId="164" fontId="233" fillId="0" borderId="0" xfId="0" applyNumberFormat="1" applyFont="1" applyAlignment="1">
      <alignment horizontal="center" vertical="center"/>
    </xf>
    <xf numFmtId="165" fontId="234" fillId="0" borderId="0" xfId="0" applyNumberFormat="1" applyFont="1" applyAlignment="1">
      <alignment horizontal="center" vertical="center"/>
    </xf>
    <xf numFmtId="164" fontId="235" fillId="0" borderId="0" xfId="0" applyNumberFormat="1" applyFont="1" applyAlignment="1">
      <alignment horizontal="center" vertical="center"/>
    </xf>
    <xf numFmtId="164" fontId="236" fillId="0" borderId="0" xfId="0" applyNumberFormat="1" applyFont="1" applyAlignment="1">
      <alignment horizontal="center" vertical="center" wrapText="1"/>
    </xf>
    <xf numFmtId="0" fontId="137" fillId="0" borderId="0" xfId="0" applyFont="1" applyAlignment="1">
      <alignment horizontal="center" vertical="center" wrapText="1"/>
    </xf>
    <xf numFmtId="4" fontId="138" fillId="0" borderId="0" xfId="0" applyNumberFormat="1" applyFont="1" applyAlignment="1">
      <alignment horizontal="center" vertical="center"/>
    </xf>
    <xf numFmtId="164" fontId="139" fillId="0" borderId="0" xfId="0" applyNumberFormat="1" applyFont="1" applyAlignment="1">
      <alignment horizontal="center" vertical="center"/>
    </xf>
    <xf numFmtId="164" fontId="140" fillId="0" borderId="0" xfId="0" applyNumberFormat="1" applyFont="1" applyAlignment="1">
      <alignment horizontal="center" vertical="center"/>
    </xf>
    <xf numFmtId="165" fontId="141" fillId="0" borderId="0" xfId="0" applyNumberFormat="1" applyFont="1" applyAlignment="1">
      <alignment horizontal="center" vertical="center"/>
    </xf>
    <xf numFmtId="164" fontId="142" fillId="0" borderId="0" xfId="0" applyNumberFormat="1" applyFont="1" applyAlignment="1">
      <alignment horizontal="center" vertical="center"/>
    </xf>
    <xf numFmtId="164" fontId="143" fillId="0" borderId="0" xfId="0" applyNumberFormat="1" applyFont="1" applyAlignment="1">
      <alignment horizontal="center" vertical="center" wrapText="1"/>
    </xf>
    <xf numFmtId="0" fontId="168" fillId="0" borderId="0" xfId="0" applyFont="1" applyAlignment="1">
      <alignment horizontal="center" vertical="center" wrapText="1"/>
    </xf>
    <xf numFmtId="4" fontId="169" fillId="0" borderId="0" xfId="0" applyNumberFormat="1" applyFont="1" applyAlignment="1">
      <alignment horizontal="center" vertical="center"/>
    </xf>
    <xf numFmtId="164" fontId="170" fillId="0" borderId="0" xfId="0" applyNumberFormat="1" applyFont="1" applyAlignment="1">
      <alignment horizontal="center" vertical="center"/>
    </xf>
    <xf numFmtId="164" fontId="171" fillId="0" borderId="0" xfId="0" applyNumberFormat="1" applyFont="1" applyAlignment="1">
      <alignment horizontal="center" vertical="center"/>
    </xf>
    <xf numFmtId="165" fontId="172" fillId="0" borderId="0" xfId="0" applyNumberFormat="1" applyFont="1" applyAlignment="1">
      <alignment horizontal="center" vertical="center"/>
    </xf>
    <xf numFmtId="164" fontId="173" fillId="0" borderId="0" xfId="0" applyNumberFormat="1" applyFont="1" applyAlignment="1">
      <alignment horizontal="center" vertical="center"/>
    </xf>
    <xf numFmtId="164" fontId="174" fillId="0" borderId="0" xfId="0" applyNumberFormat="1" applyFont="1" applyAlignment="1">
      <alignment horizontal="center" vertical="center" wrapText="1"/>
    </xf>
    <xf numFmtId="0" fontId="75" fillId="0" borderId="0" xfId="0" applyFont="1" applyAlignment="1">
      <alignment horizontal="center" vertical="center" wrapText="1"/>
    </xf>
    <xf numFmtId="4" fontId="76" fillId="0" borderId="0" xfId="0" applyNumberFormat="1" applyFont="1" applyAlignment="1">
      <alignment horizontal="center" vertical="center"/>
    </xf>
    <xf numFmtId="164" fontId="77" fillId="0" borderId="0" xfId="0" applyNumberFormat="1" applyFont="1" applyAlignment="1">
      <alignment horizontal="center" vertical="center"/>
    </xf>
    <xf numFmtId="164" fontId="78" fillId="0" borderId="0" xfId="0" applyNumberFormat="1" applyFont="1" applyAlignment="1">
      <alignment horizontal="center" vertical="center"/>
    </xf>
    <xf numFmtId="165" fontId="79" fillId="0" borderId="0" xfId="0" applyNumberFormat="1" applyFont="1" applyAlignment="1">
      <alignment horizontal="center" vertical="center"/>
    </xf>
    <xf numFmtId="164" fontId="80" fillId="0" borderId="0" xfId="0" applyNumberFormat="1" applyFont="1" applyAlignment="1">
      <alignment horizontal="center" vertical="center"/>
    </xf>
    <xf numFmtId="164" fontId="81" fillId="0" borderId="0" xfId="0" applyNumberFormat="1" applyFont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4" fontId="107" fillId="0" borderId="0" xfId="0" applyNumberFormat="1" applyFont="1" applyAlignment="1">
      <alignment horizontal="center" vertical="center"/>
    </xf>
    <xf numFmtId="164" fontId="108" fillId="0" borderId="0" xfId="0" applyNumberFormat="1" applyFont="1" applyAlignment="1">
      <alignment horizontal="center" vertical="center"/>
    </xf>
    <xf numFmtId="164" fontId="109" fillId="0" borderId="0" xfId="0" applyNumberFormat="1" applyFont="1" applyAlignment="1">
      <alignment horizontal="center" vertical="center"/>
    </xf>
    <xf numFmtId="165" fontId="110" fillId="0" borderId="0" xfId="0" applyNumberFormat="1" applyFont="1" applyAlignment="1">
      <alignment horizontal="center" vertical="center"/>
    </xf>
    <xf numFmtId="164" fontId="111" fillId="0" borderId="0" xfId="0" applyNumberFormat="1" applyFont="1" applyAlignment="1">
      <alignment horizontal="center" vertical="center"/>
    </xf>
    <xf numFmtId="164" fontId="1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4" fontId="45" fillId="0" borderId="0" xfId="0" applyNumberFormat="1" applyFont="1" applyAlignment="1">
      <alignment horizontal="center" vertical="center"/>
    </xf>
    <xf numFmtId="164" fontId="46" fillId="0" borderId="0" xfId="0" applyNumberFormat="1" applyFont="1" applyAlignment="1">
      <alignment horizontal="center" vertical="center"/>
    </xf>
    <xf numFmtId="164" fontId="47" fillId="0" borderId="0" xfId="0" applyNumberFormat="1" applyFont="1" applyAlignment="1">
      <alignment horizontal="center" vertical="center"/>
    </xf>
    <xf numFmtId="165" fontId="48" fillId="0" borderId="0" xfId="0" applyNumberFormat="1" applyFont="1" applyAlignment="1">
      <alignment horizontal="center" vertical="center"/>
    </xf>
    <xf numFmtId="164" fontId="49" fillId="0" borderId="0" xfId="0" applyNumberFormat="1" applyFont="1" applyAlignment="1">
      <alignment horizontal="center" vertical="center"/>
    </xf>
    <xf numFmtId="164" fontId="50" fillId="0" borderId="0" xfId="0" applyNumberFormat="1" applyFont="1" applyAlignment="1">
      <alignment horizontal="center" vertical="center" wrapText="1"/>
    </xf>
    <xf numFmtId="0" fontId="5750" fillId="0" borderId="0" xfId="0" applyFont="1" applyAlignment="1">
      <alignment horizontal="center" vertical="center" wrapText="1"/>
    </xf>
    <xf numFmtId="0" fontId="5747" fillId="0" borderId="0" xfId="0" applyFont="1" applyAlignment="1">
      <alignment horizontal="center" vertical="center" wrapText="1"/>
    </xf>
    <xf numFmtId="0" fontId="5748" fillId="0" borderId="0" xfId="0" applyFont="1" applyAlignment="1">
      <alignment horizontal="center" vertical="center" wrapText="1"/>
    </xf>
    <xf numFmtId="0" fontId="5749" fillId="0" borderId="0" xfId="0" applyFont="1" applyAlignment="1">
      <alignment horizontal="center" vertical="center" wrapText="1"/>
    </xf>
    <xf numFmtId="0" fontId="5744" fillId="0" borderId="0" xfId="0" applyFont="1" applyAlignment="1">
      <alignment horizontal="center" vertical="center" wrapText="1"/>
    </xf>
    <xf numFmtId="0" fontId="5745" fillId="0" borderId="0" xfId="0" applyFont="1" applyAlignment="1">
      <alignment horizontal="center" vertical="center" wrapText="1"/>
    </xf>
    <xf numFmtId="0" fontId="5746" fillId="0" borderId="0" xfId="0" applyFont="1" applyAlignment="1">
      <alignment horizontal="center" vertical="center" wrapText="1"/>
    </xf>
    <xf numFmtId="0" fontId="5741" fillId="0" borderId="0" xfId="0" applyFont="1" applyAlignment="1">
      <alignment horizontal="center" vertical="center" wrapText="1"/>
    </xf>
    <xf numFmtId="0" fontId="5742" fillId="0" borderId="0" xfId="0" applyFont="1" applyAlignment="1">
      <alignment horizontal="center" vertical="center" wrapText="1"/>
    </xf>
    <xf numFmtId="0" fontId="5743" fillId="0" borderId="0" xfId="0" applyFont="1" applyAlignment="1">
      <alignment horizontal="center" vertical="center" wrapText="1"/>
    </xf>
    <xf numFmtId="0" fontId="5738" fillId="0" borderId="0" xfId="0" applyFont="1" applyAlignment="1">
      <alignment horizontal="center" vertical="center" wrapText="1"/>
    </xf>
    <xf numFmtId="0" fontId="5739" fillId="0" borderId="0" xfId="0" applyFont="1" applyAlignment="1">
      <alignment horizontal="center" vertical="center" wrapText="1"/>
    </xf>
    <xf numFmtId="0" fontId="5740" fillId="0" borderId="0" xfId="0" applyFont="1" applyAlignment="1">
      <alignment horizontal="center" vertical="center" wrapText="1"/>
    </xf>
    <xf numFmtId="0" fontId="5735" fillId="0" borderId="0" xfId="0" applyFont="1" applyAlignment="1">
      <alignment horizontal="center" vertical="center" wrapText="1"/>
    </xf>
    <xf numFmtId="0" fontId="5736" fillId="0" borderId="0" xfId="0" applyFont="1" applyAlignment="1">
      <alignment horizontal="center" vertical="center" wrapText="1"/>
    </xf>
    <xf numFmtId="0" fontId="573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28"/>
  <sheetViews>
    <sheetView tabSelected="1" topLeftCell="H1" zoomScale="60" zoomScaleNormal="60" workbookViewId="0">
      <selection activeCell="S2227" sqref="S2227"/>
    </sheetView>
  </sheetViews>
  <sheetFormatPr defaultRowHeight="15" x14ac:dyDescent="0.25"/>
  <cols>
    <col min="1" max="1" width="15" customWidth="1"/>
    <col min="2" max="2" width="25" customWidth="1"/>
    <col min="3" max="4" width="12" customWidth="1"/>
    <col min="5" max="5" width="70" customWidth="1"/>
    <col min="6" max="6" width="20" customWidth="1"/>
    <col min="7" max="7" width="10" customWidth="1"/>
    <col min="8" max="8" width="25" customWidth="1"/>
    <col min="9" max="9" width="15" customWidth="1"/>
    <col min="10" max="10" width="13" customWidth="1"/>
    <col min="11" max="12" width="35" customWidth="1"/>
    <col min="13" max="13" width="20" customWidth="1"/>
    <col min="14" max="14" width="15" customWidth="1"/>
    <col min="15" max="15" width="50" customWidth="1"/>
    <col min="16" max="16" width="20" customWidth="1"/>
    <col min="17" max="17" width="50" customWidth="1"/>
    <col min="18" max="18" width="15" customWidth="1"/>
    <col min="19" max="19" width="20.7109375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45" customHeight="1" x14ac:dyDescent="0.25">
      <c r="A2" s="2" t="s">
        <v>19</v>
      </c>
      <c r="B2" s="2" t="s">
        <v>20</v>
      </c>
      <c r="C2" s="2" t="s">
        <v>21</v>
      </c>
      <c r="D2" s="2" t="s">
        <v>21</v>
      </c>
      <c r="E2" s="2" t="s">
        <v>22</v>
      </c>
      <c r="F2" s="2" t="s">
        <v>21</v>
      </c>
      <c r="G2" s="2" t="s">
        <v>21</v>
      </c>
      <c r="H2" s="2" t="s">
        <v>21</v>
      </c>
      <c r="I2" s="2" t="s">
        <v>21</v>
      </c>
      <c r="J2" s="2" t="s">
        <v>21</v>
      </c>
      <c r="K2" s="2" t="s">
        <v>21</v>
      </c>
      <c r="L2" s="3">
        <f>ROUND(L3,2)</f>
        <v>3657.64</v>
      </c>
      <c r="M2" s="2" t="s">
        <v>21</v>
      </c>
      <c r="N2" s="2" t="s">
        <v>21</v>
      </c>
      <c r="O2" s="2" t="s">
        <v>21</v>
      </c>
      <c r="P2" s="2" t="s">
        <v>21</v>
      </c>
      <c r="Q2" s="2" t="s">
        <v>21</v>
      </c>
      <c r="R2" s="2" t="s">
        <v>21</v>
      </c>
      <c r="S2" s="2" t="s">
        <v>21</v>
      </c>
    </row>
    <row r="3" spans="1:19" ht="45" customHeight="1" x14ac:dyDescent="0.25">
      <c r="A3" s="4" t="s">
        <v>23</v>
      </c>
      <c r="B3" s="4" t="s">
        <v>24</v>
      </c>
      <c r="C3" s="4" t="s">
        <v>25</v>
      </c>
      <c r="D3" s="4" t="s">
        <v>26</v>
      </c>
      <c r="E3" s="4" t="s">
        <v>27</v>
      </c>
      <c r="F3" s="5">
        <f>R3</f>
        <v>6.48</v>
      </c>
      <c r="G3" s="4" t="s">
        <v>28</v>
      </c>
      <c r="H3" s="6">
        <v>459.35</v>
      </c>
      <c r="I3" s="7">
        <v>459.35</v>
      </c>
      <c r="J3" s="8">
        <v>0.2288</v>
      </c>
      <c r="K3" s="9">
        <f>ROUND(I3,2)+(ROUND(I3,2)*J3)</f>
        <v>564.44928000000004</v>
      </c>
      <c r="L3" s="10">
        <f>ROUND(S3,2)</f>
        <v>3657.64</v>
      </c>
      <c r="M3" s="4"/>
      <c r="N3" s="4" t="s">
        <v>20</v>
      </c>
      <c r="O3" s="4" t="s">
        <v>22</v>
      </c>
      <c r="P3" s="4" t="s">
        <v>20</v>
      </c>
      <c r="Q3" s="4" t="s">
        <v>29</v>
      </c>
      <c r="R3" s="11">
        <v>6.48</v>
      </c>
      <c r="S3" s="12">
        <f>ROUND(K3,2)*R3</f>
        <v>3657.6360000000004</v>
      </c>
    </row>
    <row r="4" spans="1:19" ht="45" customHeight="1" x14ac:dyDescent="0.25">
      <c r="A4" s="13" t="s">
        <v>19</v>
      </c>
      <c r="B4" s="13" t="s">
        <v>30</v>
      </c>
      <c r="C4" s="13" t="s">
        <v>21</v>
      </c>
      <c r="D4" s="13" t="s">
        <v>21</v>
      </c>
      <c r="E4" s="13" t="s">
        <v>31</v>
      </c>
      <c r="F4" s="13" t="s">
        <v>21</v>
      </c>
      <c r="G4" s="13" t="s">
        <v>21</v>
      </c>
      <c r="H4" s="13" t="s">
        <v>21</v>
      </c>
      <c r="I4" s="13" t="s">
        <v>21</v>
      </c>
      <c r="J4" s="13" t="s">
        <v>21</v>
      </c>
      <c r="K4" s="13" t="s">
        <v>21</v>
      </c>
      <c r="L4" s="14">
        <f>ROUND(L5,2)+ROUND(L17,2)+ROUND(L29,2)+ROUND(L41,2)+ROUND(L53,2)+ROUND(L65,2)+ROUND(L77,2)+ROUND(L89,2)+ROUND(L101,2)</f>
        <v>91153.680000000008</v>
      </c>
      <c r="M4" s="13" t="s">
        <v>21</v>
      </c>
      <c r="N4" s="13" t="s">
        <v>21</v>
      </c>
      <c r="O4" s="13" t="s">
        <v>21</v>
      </c>
      <c r="P4" s="13" t="s">
        <v>21</v>
      </c>
      <c r="Q4" s="13" t="s">
        <v>21</v>
      </c>
      <c r="R4" s="13" t="s">
        <v>21</v>
      </c>
      <c r="S4" s="13" t="s">
        <v>21</v>
      </c>
    </row>
    <row r="5" spans="1:19" ht="45" customHeight="1" x14ac:dyDescent="0.25">
      <c r="A5" s="5940" t="s">
        <v>23</v>
      </c>
      <c r="B5" s="5940" t="s">
        <v>32</v>
      </c>
      <c r="C5" s="5940" t="s">
        <v>25</v>
      </c>
      <c r="D5" s="5940" t="s">
        <v>33</v>
      </c>
      <c r="E5" s="5940" t="s">
        <v>34</v>
      </c>
      <c r="F5" s="5941">
        <f>R5+R6+R7+R8+R9+R10+R11+R12+R13+R14+R15+R16</f>
        <v>104.87999999999998</v>
      </c>
      <c r="G5" s="5940" t="s">
        <v>35</v>
      </c>
      <c r="H5" s="5942">
        <v>42.9</v>
      </c>
      <c r="I5" s="5943">
        <v>42.9</v>
      </c>
      <c r="J5" s="5944">
        <v>0.2288</v>
      </c>
      <c r="K5" s="5945">
        <f>ROUND(I5,2)+(ROUND(I5,2)*J5)</f>
        <v>52.715519999999998</v>
      </c>
      <c r="L5" s="5946">
        <f>ROUND(S5,2)+ROUND(S6,2)+ROUND(S7,2)+ROUND(S8,2)+ROUND(S9,2)+ROUND(S10,2)+ROUND(S11,2)+ROUND(S12,2)+ROUND(S13,2)+ROUND(S14,2)+ROUND(S15,2)+ROUND(S16,2)</f>
        <v>5529.2400000000016</v>
      </c>
      <c r="M5" s="5940"/>
      <c r="N5" s="5940" t="s">
        <v>30</v>
      </c>
      <c r="O5" s="5940" t="s">
        <v>36</v>
      </c>
      <c r="P5" s="15" t="s">
        <v>20</v>
      </c>
      <c r="Q5" s="15" t="s">
        <v>29</v>
      </c>
      <c r="R5" s="16">
        <v>8.74</v>
      </c>
      <c r="S5" s="17">
        <f>ROUND(K5,2)*R5</f>
        <v>460.77280000000002</v>
      </c>
    </row>
    <row r="6" spans="1:19" ht="45" customHeight="1" x14ac:dyDescent="0.25">
      <c r="A6" s="4666"/>
      <c r="B6" s="4666"/>
      <c r="C6" s="4666"/>
      <c r="D6" s="4666"/>
      <c r="E6" s="4666"/>
      <c r="F6" s="4666"/>
      <c r="G6" s="4666"/>
      <c r="H6" s="4666"/>
      <c r="I6" s="4666"/>
      <c r="J6" s="4666"/>
      <c r="K6" s="4666"/>
      <c r="L6" s="4666"/>
      <c r="M6" s="4666"/>
      <c r="N6" s="4666"/>
      <c r="O6" s="4666"/>
      <c r="P6" s="15" t="s">
        <v>30</v>
      </c>
      <c r="Q6" s="15" t="s">
        <v>37</v>
      </c>
      <c r="R6" s="18">
        <v>8.74</v>
      </c>
      <c r="S6" s="19">
        <f>ROUND(K5,2)*R6</f>
        <v>460.77280000000002</v>
      </c>
    </row>
    <row r="7" spans="1:19" ht="45" customHeight="1" x14ac:dyDescent="0.25">
      <c r="A7" s="4666"/>
      <c r="B7" s="4666"/>
      <c r="C7" s="4666"/>
      <c r="D7" s="4666"/>
      <c r="E7" s="4666"/>
      <c r="F7" s="4666"/>
      <c r="G7" s="4666"/>
      <c r="H7" s="4666"/>
      <c r="I7" s="4666"/>
      <c r="J7" s="4666"/>
      <c r="K7" s="4666"/>
      <c r="L7" s="4666"/>
      <c r="M7" s="4666"/>
      <c r="N7" s="4666"/>
      <c r="O7" s="4666"/>
      <c r="P7" s="15" t="s">
        <v>38</v>
      </c>
      <c r="Q7" s="15" t="s">
        <v>39</v>
      </c>
      <c r="R7" s="20">
        <v>8.74</v>
      </c>
      <c r="S7" s="21">
        <f>ROUND(K5,2)*R7</f>
        <v>460.77280000000002</v>
      </c>
    </row>
    <row r="8" spans="1:19" ht="45" customHeight="1" x14ac:dyDescent="0.25">
      <c r="A8" s="4666"/>
      <c r="B8" s="4666"/>
      <c r="C8" s="4666"/>
      <c r="D8" s="4666"/>
      <c r="E8" s="4666"/>
      <c r="F8" s="4666"/>
      <c r="G8" s="4666"/>
      <c r="H8" s="4666"/>
      <c r="I8" s="4666"/>
      <c r="J8" s="4666"/>
      <c r="K8" s="4666"/>
      <c r="L8" s="4666"/>
      <c r="M8" s="4666"/>
      <c r="N8" s="4666"/>
      <c r="O8" s="4666"/>
      <c r="P8" s="15" t="s">
        <v>40</v>
      </c>
      <c r="Q8" s="15" t="s">
        <v>41</v>
      </c>
      <c r="R8" s="22">
        <v>8.74</v>
      </c>
      <c r="S8" s="23">
        <f>ROUND(K5,2)*R8</f>
        <v>460.77280000000002</v>
      </c>
    </row>
    <row r="9" spans="1:19" ht="45" customHeight="1" x14ac:dyDescent="0.25">
      <c r="A9" s="4666"/>
      <c r="B9" s="4666"/>
      <c r="C9" s="4666"/>
      <c r="D9" s="4666"/>
      <c r="E9" s="4666"/>
      <c r="F9" s="4666"/>
      <c r="G9" s="4666"/>
      <c r="H9" s="4666"/>
      <c r="I9" s="4666"/>
      <c r="J9" s="4666"/>
      <c r="K9" s="4666"/>
      <c r="L9" s="4666"/>
      <c r="M9" s="4666"/>
      <c r="N9" s="4666"/>
      <c r="O9" s="4666"/>
      <c r="P9" s="15" t="s">
        <v>42</v>
      </c>
      <c r="Q9" s="15" t="s">
        <v>43</v>
      </c>
      <c r="R9" s="24">
        <v>8.74</v>
      </c>
      <c r="S9" s="25">
        <f>ROUND(K5,2)*R9</f>
        <v>460.77280000000002</v>
      </c>
    </row>
    <row r="10" spans="1:19" ht="45" customHeight="1" x14ac:dyDescent="0.25">
      <c r="A10" s="4666"/>
      <c r="B10" s="4666"/>
      <c r="C10" s="4666"/>
      <c r="D10" s="4666"/>
      <c r="E10" s="4666"/>
      <c r="F10" s="4666"/>
      <c r="G10" s="4666"/>
      <c r="H10" s="4666"/>
      <c r="I10" s="4666"/>
      <c r="J10" s="4666"/>
      <c r="K10" s="4666"/>
      <c r="L10" s="4666"/>
      <c r="M10" s="4666"/>
      <c r="N10" s="4666"/>
      <c r="O10" s="4666"/>
      <c r="P10" s="15" t="s">
        <v>44</v>
      </c>
      <c r="Q10" s="15" t="s">
        <v>45</v>
      </c>
      <c r="R10" s="26">
        <v>8.74</v>
      </c>
      <c r="S10" s="27">
        <f>ROUND(K5,2)*R10</f>
        <v>460.77280000000002</v>
      </c>
    </row>
    <row r="11" spans="1:19" ht="45" customHeight="1" x14ac:dyDescent="0.25">
      <c r="A11" s="4666"/>
      <c r="B11" s="4666"/>
      <c r="C11" s="4666"/>
      <c r="D11" s="4666"/>
      <c r="E11" s="4666"/>
      <c r="F11" s="4666"/>
      <c r="G11" s="4666"/>
      <c r="H11" s="4666"/>
      <c r="I11" s="4666"/>
      <c r="J11" s="4666"/>
      <c r="K11" s="4666"/>
      <c r="L11" s="4666"/>
      <c r="M11" s="4666"/>
      <c r="N11" s="4666"/>
      <c r="O11" s="4666"/>
      <c r="P11" s="15" t="s">
        <v>46</v>
      </c>
      <c r="Q11" s="15" t="s">
        <v>47</v>
      </c>
      <c r="R11" s="28">
        <v>8.74</v>
      </c>
      <c r="S11" s="29">
        <f>ROUND(K5,2)*R11</f>
        <v>460.77280000000002</v>
      </c>
    </row>
    <row r="12" spans="1:19" ht="45" customHeight="1" x14ac:dyDescent="0.25">
      <c r="A12" s="4666"/>
      <c r="B12" s="4666"/>
      <c r="C12" s="4666"/>
      <c r="D12" s="4666"/>
      <c r="E12" s="4666"/>
      <c r="F12" s="4666"/>
      <c r="G12" s="4666"/>
      <c r="H12" s="4666"/>
      <c r="I12" s="4666"/>
      <c r="J12" s="4666"/>
      <c r="K12" s="4666"/>
      <c r="L12" s="4666"/>
      <c r="M12" s="4666"/>
      <c r="N12" s="4666"/>
      <c r="O12" s="4666"/>
      <c r="P12" s="15" t="s">
        <v>48</v>
      </c>
      <c r="Q12" s="15" t="s">
        <v>49</v>
      </c>
      <c r="R12" s="30">
        <v>8.74</v>
      </c>
      <c r="S12" s="31">
        <f>ROUND(K5,2)*R12</f>
        <v>460.77280000000002</v>
      </c>
    </row>
    <row r="13" spans="1:19" ht="45" customHeight="1" x14ac:dyDescent="0.25">
      <c r="A13" s="4666"/>
      <c r="B13" s="4666"/>
      <c r="C13" s="4666"/>
      <c r="D13" s="4666"/>
      <c r="E13" s="4666"/>
      <c r="F13" s="4666"/>
      <c r="G13" s="4666"/>
      <c r="H13" s="4666"/>
      <c r="I13" s="4666"/>
      <c r="J13" s="4666"/>
      <c r="K13" s="4666"/>
      <c r="L13" s="4666"/>
      <c r="M13" s="4666"/>
      <c r="N13" s="4666"/>
      <c r="O13" s="4666"/>
      <c r="P13" s="15" t="s">
        <v>50</v>
      </c>
      <c r="Q13" s="15" t="s">
        <v>51</v>
      </c>
      <c r="R13" s="32">
        <v>8.74</v>
      </c>
      <c r="S13" s="33">
        <f>ROUND(K5,2)*R13</f>
        <v>460.77280000000002</v>
      </c>
    </row>
    <row r="14" spans="1:19" ht="45" customHeight="1" x14ac:dyDescent="0.25">
      <c r="A14" s="4666"/>
      <c r="B14" s="4666"/>
      <c r="C14" s="4666"/>
      <c r="D14" s="4666"/>
      <c r="E14" s="4666"/>
      <c r="F14" s="4666"/>
      <c r="G14" s="4666"/>
      <c r="H14" s="4666"/>
      <c r="I14" s="4666"/>
      <c r="J14" s="4666"/>
      <c r="K14" s="4666"/>
      <c r="L14" s="4666"/>
      <c r="M14" s="4666"/>
      <c r="N14" s="4666"/>
      <c r="O14" s="4666"/>
      <c r="P14" s="15" t="s">
        <v>52</v>
      </c>
      <c r="Q14" s="15" t="s">
        <v>53</v>
      </c>
      <c r="R14" s="34">
        <v>8.74</v>
      </c>
      <c r="S14" s="35">
        <f>ROUND(K5,2)*R14</f>
        <v>460.77280000000002</v>
      </c>
    </row>
    <row r="15" spans="1:19" ht="45" customHeight="1" x14ac:dyDescent="0.25">
      <c r="A15" s="4666"/>
      <c r="B15" s="4666"/>
      <c r="C15" s="4666"/>
      <c r="D15" s="4666"/>
      <c r="E15" s="4666"/>
      <c r="F15" s="4666"/>
      <c r="G15" s="4666"/>
      <c r="H15" s="4666"/>
      <c r="I15" s="4666"/>
      <c r="J15" s="4666"/>
      <c r="K15" s="4666"/>
      <c r="L15" s="4666"/>
      <c r="M15" s="4666"/>
      <c r="N15" s="4666"/>
      <c r="O15" s="4666"/>
      <c r="P15" s="15" t="s">
        <v>54</v>
      </c>
      <c r="Q15" s="15" t="s">
        <v>55</v>
      </c>
      <c r="R15" s="36">
        <v>8.74</v>
      </c>
      <c r="S15" s="37">
        <f>ROUND(K5,2)*R15</f>
        <v>460.77280000000002</v>
      </c>
    </row>
    <row r="16" spans="1:19" ht="45" customHeight="1" x14ac:dyDescent="0.25">
      <c r="A16" s="4666"/>
      <c r="B16" s="4666"/>
      <c r="C16" s="4666"/>
      <c r="D16" s="4666"/>
      <c r="E16" s="4666"/>
      <c r="F16" s="4666"/>
      <c r="G16" s="4666"/>
      <c r="H16" s="4666"/>
      <c r="I16" s="4666"/>
      <c r="J16" s="4666"/>
      <c r="K16" s="4666"/>
      <c r="L16" s="4666"/>
      <c r="M16" s="4666"/>
      <c r="N16" s="4666"/>
      <c r="O16" s="4666"/>
      <c r="P16" s="15" t="s">
        <v>56</v>
      </c>
      <c r="Q16" s="15" t="s">
        <v>57</v>
      </c>
      <c r="R16" s="38">
        <v>8.74</v>
      </c>
      <c r="S16" s="39">
        <f>ROUND(K5,2)*R16</f>
        <v>460.77280000000002</v>
      </c>
    </row>
    <row r="17" spans="1:19" ht="45" customHeight="1" x14ac:dyDescent="0.25">
      <c r="A17" s="5947" t="s">
        <v>23</v>
      </c>
      <c r="B17" s="5947" t="s">
        <v>58</v>
      </c>
      <c r="C17" s="5947" t="s">
        <v>25</v>
      </c>
      <c r="D17" s="5947" t="s">
        <v>59</v>
      </c>
      <c r="E17" s="5947" t="s">
        <v>60</v>
      </c>
      <c r="F17" s="5948">
        <f>R17+R18+R19+R20+R21+R22+R23+R24+R25+R26+R27+R28</f>
        <v>56.16</v>
      </c>
      <c r="G17" s="5947" t="s">
        <v>28</v>
      </c>
      <c r="H17" s="5949">
        <v>6.73</v>
      </c>
      <c r="I17" s="5950">
        <v>6.73</v>
      </c>
      <c r="J17" s="5951">
        <v>0.2288</v>
      </c>
      <c r="K17" s="5952">
        <f>ROUND(I17,2)+(ROUND(I17,2)*J17)</f>
        <v>8.2698239999999998</v>
      </c>
      <c r="L17" s="5953">
        <f>ROUND(S17,2)+ROUND(S18,2)+ROUND(S19,2)+ROUND(S20,2)+ROUND(S21,2)+ROUND(S22,2)+ROUND(S23,2)+ROUND(S24,2)+ROUND(S25,2)+ROUND(S26,2)+ROUND(S27,2)+ROUND(S28,2)</f>
        <v>464.39999999999992</v>
      </c>
      <c r="M17" s="5947"/>
      <c r="N17" s="5947" t="s">
        <v>30</v>
      </c>
      <c r="O17" s="5947" t="s">
        <v>36</v>
      </c>
      <c r="P17" s="40" t="s">
        <v>20</v>
      </c>
      <c r="Q17" s="40" t="s">
        <v>29</v>
      </c>
      <c r="R17" s="41">
        <v>4.68</v>
      </c>
      <c r="S17" s="42">
        <f>ROUND(K17,2)*R17</f>
        <v>38.703599999999994</v>
      </c>
    </row>
    <row r="18" spans="1:19" ht="45" customHeight="1" x14ac:dyDescent="0.25">
      <c r="A18" s="4666"/>
      <c r="B18" s="4666"/>
      <c r="C18" s="4666"/>
      <c r="D18" s="4666"/>
      <c r="E18" s="4666"/>
      <c r="F18" s="4666"/>
      <c r="G18" s="4666"/>
      <c r="H18" s="4666"/>
      <c r="I18" s="4666"/>
      <c r="J18" s="4666"/>
      <c r="K18" s="4666"/>
      <c r="L18" s="4666"/>
      <c r="M18" s="4666"/>
      <c r="N18" s="4666"/>
      <c r="O18" s="4666"/>
      <c r="P18" s="40" t="s">
        <v>30</v>
      </c>
      <c r="Q18" s="40" t="s">
        <v>37</v>
      </c>
      <c r="R18" s="43">
        <v>4.68</v>
      </c>
      <c r="S18" s="44">
        <f>ROUND(K17,2)*R18</f>
        <v>38.703599999999994</v>
      </c>
    </row>
    <row r="19" spans="1:19" ht="45" customHeight="1" x14ac:dyDescent="0.25">
      <c r="A19" s="4666"/>
      <c r="B19" s="4666"/>
      <c r="C19" s="4666"/>
      <c r="D19" s="4666"/>
      <c r="E19" s="4666"/>
      <c r="F19" s="4666"/>
      <c r="G19" s="4666"/>
      <c r="H19" s="4666"/>
      <c r="I19" s="4666"/>
      <c r="J19" s="4666"/>
      <c r="K19" s="4666"/>
      <c r="L19" s="4666"/>
      <c r="M19" s="4666"/>
      <c r="N19" s="4666"/>
      <c r="O19" s="4666"/>
      <c r="P19" s="40" t="s">
        <v>38</v>
      </c>
      <c r="Q19" s="40" t="s">
        <v>39</v>
      </c>
      <c r="R19" s="45">
        <v>4.68</v>
      </c>
      <c r="S19" s="46">
        <f>ROUND(K17,2)*R19</f>
        <v>38.703599999999994</v>
      </c>
    </row>
    <row r="20" spans="1:19" ht="45" customHeight="1" x14ac:dyDescent="0.25">
      <c r="A20" s="4666"/>
      <c r="B20" s="4666"/>
      <c r="C20" s="4666"/>
      <c r="D20" s="4666"/>
      <c r="E20" s="4666"/>
      <c r="F20" s="4666"/>
      <c r="G20" s="4666"/>
      <c r="H20" s="4666"/>
      <c r="I20" s="4666"/>
      <c r="J20" s="4666"/>
      <c r="K20" s="4666"/>
      <c r="L20" s="4666"/>
      <c r="M20" s="4666"/>
      <c r="N20" s="4666"/>
      <c r="O20" s="4666"/>
      <c r="P20" s="40" t="s">
        <v>40</v>
      </c>
      <c r="Q20" s="40" t="s">
        <v>41</v>
      </c>
      <c r="R20" s="47">
        <v>4.68</v>
      </c>
      <c r="S20" s="48">
        <f>ROUND(K17,2)*R20</f>
        <v>38.703599999999994</v>
      </c>
    </row>
    <row r="21" spans="1:19" ht="45" customHeight="1" x14ac:dyDescent="0.25">
      <c r="A21" s="4666"/>
      <c r="B21" s="4666"/>
      <c r="C21" s="4666"/>
      <c r="D21" s="4666"/>
      <c r="E21" s="4666"/>
      <c r="F21" s="4666"/>
      <c r="G21" s="4666"/>
      <c r="H21" s="4666"/>
      <c r="I21" s="4666"/>
      <c r="J21" s="4666"/>
      <c r="K21" s="4666"/>
      <c r="L21" s="4666"/>
      <c r="M21" s="4666"/>
      <c r="N21" s="4666"/>
      <c r="O21" s="4666"/>
      <c r="P21" s="40" t="s">
        <v>42</v>
      </c>
      <c r="Q21" s="40" t="s">
        <v>43</v>
      </c>
      <c r="R21" s="49">
        <v>4.68</v>
      </c>
      <c r="S21" s="50">
        <f>ROUND(K17,2)*R21</f>
        <v>38.703599999999994</v>
      </c>
    </row>
    <row r="22" spans="1:19" ht="45" customHeight="1" x14ac:dyDescent="0.25">
      <c r="A22" s="4666"/>
      <c r="B22" s="4666"/>
      <c r="C22" s="4666"/>
      <c r="D22" s="4666"/>
      <c r="E22" s="4666"/>
      <c r="F22" s="4666"/>
      <c r="G22" s="4666"/>
      <c r="H22" s="4666"/>
      <c r="I22" s="4666"/>
      <c r="J22" s="4666"/>
      <c r="K22" s="4666"/>
      <c r="L22" s="4666"/>
      <c r="M22" s="4666"/>
      <c r="N22" s="4666"/>
      <c r="O22" s="4666"/>
      <c r="P22" s="40" t="s">
        <v>44</v>
      </c>
      <c r="Q22" s="40" t="s">
        <v>45</v>
      </c>
      <c r="R22" s="51">
        <v>4.68</v>
      </c>
      <c r="S22" s="52">
        <f>ROUND(K17,2)*R22</f>
        <v>38.703599999999994</v>
      </c>
    </row>
    <row r="23" spans="1:19" ht="45" customHeight="1" x14ac:dyDescent="0.25">
      <c r="A23" s="4666"/>
      <c r="B23" s="4666"/>
      <c r="C23" s="4666"/>
      <c r="D23" s="4666"/>
      <c r="E23" s="4666"/>
      <c r="F23" s="4666"/>
      <c r="G23" s="4666"/>
      <c r="H23" s="4666"/>
      <c r="I23" s="4666"/>
      <c r="J23" s="4666"/>
      <c r="K23" s="4666"/>
      <c r="L23" s="4666"/>
      <c r="M23" s="4666"/>
      <c r="N23" s="4666"/>
      <c r="O23" s="4666"/>
      <c r="P23" s="40" t="s">
        <v>46</v>
      </c>
      <c r="Q23" s="40" t="s">
        <v>47</v>
      </c>
      <c r="R23" s="53">
        <v>4.68</v>
      </c>
      <c r="S23" s="54">
        <f>ROUND(K17,2)*R23</f>
        <v>38.703599999999994</v>
      </c>
    </row>
    <row r="24" spans="1:19" ht="45" customHeight="1" x14ac:dyDescent="0.25">
      <c r="A24" s="4666"/>
      <c r="B24" s="4666"/>
      <c r="C24" s="4666"/>
      <c r="D24" s="4666"/>
      <c r="E24" s="4666"/>
      <c r="F24" s="4666"/>
      <c r="G24" s="4666"/>
      <c r="H24" s="4666"/>
      <c r="I24" s="4666"/>
      <c r="J24" s="4666"/>
      <c r="K24" s="4666"/>
      <c r="L24" s="4666"/>
      <c r="M24" s="4666"/>
      <c r="N24" s="4666"/>
      <c r="O24" s="4666"/>
      <c r="P24" s="40" t="s">
        <v>48</v>
      </c>
      <c r="Q24" s="40" t="s">
        <v>49</v>
      </c>
      <c r="R24" s="55">
        <v>4.68</v>
      </c>
      <c r="S24" s="56">
        <f>ROUND(K17,2)*R24</f>
        <v>38.703599999999994</v>
      </c>
    </row>
    <row r="25" spans="1:19" ht="45" customHeight="1" x14ac:dyDescent="0.25">
      <c r="A25" s="4666"/>
      <c r="B25" s="4666"/>
      <c r="C25" s="4666"/>
      <c r="D25" s="4666"/>
      <c r="E25" s="4666"/>
      <c r="F25" s="4666"/>
      <c r="G25" s="4666"/>
      <c r="H25" s="4666"/>
      <c r="I25" s="4666"/>
      <c r="J25" s="4666"/>
      <c r="K25" s="4666"/>
      <c r="L25" s="4666"/>
      <c r="M25" s="4666"/>
      <c r="N25" s="4666"/>
      <c r="O25" s="4666"/>
      <c r="P25" s="40" t="s">
        <v>50</v>
      </c>
      <c r="Q25" s="40" t="s">
        <v>51</v>
      </c>
      <c r="R25" s="57">
        <v>4.68</v>
      </c>
      <c r="S25" s="58">
        <f>ROUND(K17,2)*R25</f>
        <v>38.703599999999994</v>
      </c>
    </row>
    <row r="26" spans="1:19" ht="45" customHeight="1" x14ac:dyDescent="0.25">
      <c r="A26" s="4666"/>
      <c r="B26" s="4666"/>
      <c r="C26" s="4666"/>
      <c r="D26" s="4666"/>
      <c r="E26" s="4666"/>
      <c r="F26" s="4666"/>
      <c r="G26" s="4666"/>
      <c r="H26" s="4666"/>
      <c r="I26" s="4666"/>
      <c r="J26" s="4666"/>
      <c r="K26" s="4666"/>
      <c r="L26" s="4666"/>
      <c r="M26" s="4666"/>
      <c r="N26" s="4666"/>
      <c r="O26" s="4666"/>
      <c r="P26" s="40" t="s">
        <v>52</v>
      </c>
      <c r="Q26" s="40" t="s">
        <v>53</v>
      </c>
      <c r="R26" s="59">
        <v>4.68</v>
      </c>
      <c r="S26" s="60">
        <f>ROUND(K17,2)*R26</f>
        <v>38.703599999999994</v>
      </c>
    </row>
    <row r="27" spans="1:19" ht="45" customHeight="1" x14ac:dyDescent="0.25">
      <c r="A27" s="4666"/>
      <c r="B27" s="4666"/>
      <c r="C27" s="4666"/>
      <c r="D27" s="4666"/>
      <c r="E27" s="4666"/>
      <c r="F27" s="4666"/>
      <c r="G27" s="4666"/>
      <c r="H27" s="4666"/>
      <c r="I27" s="4666"/>
      <c r="J27" s="4666"/>
      <c r="K27" s="4666"/>
      <c r="L27" s="4666"/>
      <c r="M27" s="4666"/>
      <c r="N27" s="4666"/>
      <c r="O27" s="4666"/>
      <c r="P27" s="40" t="s">
        <v>54</v>
      </c>
      <c r="Q27" s="40" t="s">
        <v>55</v>
      </c>
      <c r="R27" s="61">
        <v>4.68</v>
      </c>
      <c r="S27" s="62">
        <f>ROUND(K17,2)*R27</f>
        <v>38.703599999999994</v>
      </c>
    </row>
    <row r="28" spans="1:19" ht="45" customHeight="1" x14ac:dyDescent="0.25">
      <c r="A28" s="4666"/>
      <c r="B28" s="4666"/>
      <c r="C28" s="4666"/>
      <c r="D28" s="4666"/>
      <c r="E28" s="4666"/>
      <c r="F28" s="4666"/>
      <c r="G28" s="4666"/>
      <c r="H28" s="4666"/>
      <c r="I28" s="4666"/>
      <c r="J28" s="4666"/>
      <c r="K28" s="4666"/>
      <c r="L28" s="4666"/>
      <c r="M28" s="4666"/>
      <c r="N28" s="4666"/>
      <c r="O28" s="4666"/>
      <c r="P28" s="40" t="s">
        <v>56</v>
      </c>
      <c r="Q28" s="40" t="s">
        <v>57</v>
      </c>
      <c r="R28" s="63">
        <v>4.68</v>
      </c>
      <c r="S28" s="64">
        <f>ROUND(K17,2)*R28</f>
        <v>38.703599999999994</v>
      </c>
    </row>
    <row r="29" spans="1:19" ht="45" customHeight="1" x14ac:dyDescent="0.25">
      <c r="A29" s="5926" t="s">
        <v>23</v>
      </c>
      <c r="B29" s="5926" t="s">
        <v>61</v>
      </c>
      <c r="C29" s="5926" t="s">
        <v>25</v>
      </c>
      <c r="D29" s="5926" t="s">
        <v>62</v>
      </c>
      <c r="E29" s="5926" t="s">
        <v>63</v>
      </c>
      <c r="F29" s="5927">
        <f>R29+R30+R31+R32+R33+R34+R35+R36+R37+R38+R39+R40</f>
        <v>56.16</v>
      </c>
      <c r="G29" s="5926" t="s">
        <v>28</v>
      </c>
      <c r="H29" s="5928">
        <v>42.08</v>
      </c>
      <c r="I29" s="5929">
        <v>42.08</v>
      </c>
      <c r="J29" s="5930">
        <v>0.2288</v>
      </c>
      <c r="K29" s="5931">
        <f>ROUND(I29,2)+(ROUND(I29,2)*J29)</f>
        <v>51.707903999999999</v>
      </c>
      <c r="L29" s="5932">
        <f>ROUND(S29,2)+ROUND(S30,2)+ROUND(S31,2)+ROUND(S32,2)+ROUND(S33,2)+ROUND(S34,2)+ROUND(S35,2)+ROUND(S36,2)+ROUND(S37,2)+ROUND(S38,2)+ROUND(S39,2)+ROUND(S40,2)</f>
        <v>2904</v>
      </c>
      <c r="M29" s="5926"/>
      <c r="N29" s="5926" t="s">
        <v>30</v>
      </c>
      <c r="O29" s="5926" t="s">
        <v>36</v>
      </c>
      <c r="P29" s="65" t="s">
        <v>20</v>
      </c>
      <c r="Q29" s="65" t="s">
        <v>29</v>
      </c>
      <c r="R29" s="66">
        <v>4.68</v>
      </c>
      <c r="S29" s="67">
        <f>ROUND(K29,2)*R29</f>
        <v>242.00279999999998</v>
      </c>
    </row>
    <row r="30" spans="1:19" ht="45" customHeight="1" x14ac:dyDescent="0.25">
      <c r="A30" s="4666"/>
      <c r="B30" s="4666"/>
      <c r="C30" s="4666"/>
      <c r="D30" s="4666"/>
      <c r="E30" s="4666"/>
      <c r="F30" s="4666"/>
      <c r="G30" s="4666"/>
      <c r="H30" s="4666"/>
      <c r="I30" s="4666"/>
      <c r="J30" s="4666"/>
      <c r="K30" s="4666"/>
      <c r="L30" s="4666"/>
      <c r="M30" s="4666"/>
      <c r="N30" s="4666"/>
      <c r="O30" s="4666"/>
      <c r="P30" s="65" t="s">
        <v>30</v>
      </c>
      <c r="Q30" s="65" t="s">
        <v>37</v>
      </c>
      <c r="R30" s="68">
        <v>4.68</v>
      </c>
      <c r="S30" s="69">
        <f>ROUND(K29,2)*R30</f>
        <v>242.00279999999998</v>
      </c>
    </row>
    <row r="31" spans="1:19" ht="45" customHeight="1" x14ac:dyDescent="0.25">
      <c r="A31" s="4666"/>
      <c r="B31" s="4666"/>
      <c r="C31" s="4666"/>
      <c r="D31" s="4666"/>
      <c r="E31" s="4666"/>
      <c r="F31" s="4666"/>
      <c r="G31" s="4666"/>
      <c r="H31" s="4666"/>
      <c r="I31" s="4666"/>
      <c r="J31" s="4666"/>
      <c r="K31" s="4666"/>
      <c r="L31" s="4666"/>
      <c r="M31" s="4666"/>
      <c r="N31" s="4666"/>
      <c r="O31" s="4666"/>
      <c r="P31" s="65" t="s">
        <v>38</v>
      </c>
      <c r="Q31" s="65" t="s">
        <v>39</v>
      </c>
      <c r="R31" s="70">
        <v>4.68</v>
      </c>
      <c r="S31" s="71">
        <f>ROUND(K29,2)*R31</f>
        <v>242.00279999999998</v>
      </c>
    </row>
    <row r="32" spans="1:19" ht="45" customHeight="1" x14ac:dyDescent="0.25">
      <c r="A32" s="4666"/>
      <c r="B32" s="4666"/>
      <c r="C32" s="4666"/>
      <c r="D32" s="4666"/>
      <c r="E32" s="4666"/>
      <c r="F32" s="4666"/>
      <c r="G32" s="4666"/>
      <c r="H32" s="4666"/>
      <c r="I32" s="4666"/>
      <c r="J32" s="4666"/>
      <c r="K32" s="4666"/>
      <c r="L32" s="4666"/>
      <c r="M32" s="4666"/>
      <c r="N32" s="4666"/>
      <c r="O32" s="4666"/>
      <c r="P32" s="65" t="s">
        <v>40</v>
      </c>
      <c r="Q32" s="65" t="s">
        <v>41</v>
      </c>
      <c r="R32" s="72">
        <v>4.68</v>
      </c>
      <c r="S32" s="73">
        <f>ROUND(K29,2)*R32</f>
        <v>242.00279999999998</v>
      </c>
    </row>
    <row r="33" spans="1:19" ht="45" customHeight="1" x14ac:dyDescent="0.25">
      <c r="A33" s="4666"/>
      <c r="B33" s="4666"/>
      <c r="C33" s="4666"/>
      <c r="D33" s="4666"/>
      <c r="E33" s="4666"/>
      <c r="F33" s="4666"/>
      <c r="G33" s="4666"/>
      <c r="H33" s="4666"/>
      <c r="I33" s="4666"/>
      <c r="J33" s="4666"/>
      <c r="K33" s="4666"/>
      <c r="L33" s="4666"/>
      <c r="M33" s="4666"/>
      <c r="N33" s="4666"/>
      <c r="O33" s="4666"/>
      <c r="P33" s="65" t="s">
        <v>42</v>
      </c>
      <c r="Q33" s="65" t="s">
        <v>43</v>
      </c>
      <c r="R33" s="74">
        <v>4.68</v>
      </c>
      <c r="S33" s="75">
        <f>ROUND(K29,2)*R33</f>
        <v>242.00279999999998</v>
      </c>
    </row>
    <row r="34" spans="1:19" ht="45" customHeight="1" x14ac:dyDescent="0.25">
      <c r="A34" s="4666"/>
      <c r="B34" s="4666"/>
      <c r="C34" s="4666"/>
      <c r="D34" s="4666"/>
      <c r="E34" s="4666"/>
      <c r="F34" s="4666"/>
      <c r="G34" s="4666"/>
      <c r="H34" s="4666"/>
      <c r="I34" s="4666"/>
      <c r="J34" s="4666"/>
      <c r="K34" s="4666"/>
      <c r="L34" s="4666"/>
      <c r="M34" s="4666"/>
      <c r="N34" s="4666"/>
      <c r="O34" s="4666"/>
      <c r="P34" s="65" t="s">
        <v>44</v>
      </c>
      <c r="Q34" s="65" t="s">
        <v>45</v>
      </c>
      <c r="R34" s="76">
        <v>4.68</v>
      </c>
      <c r="S34" s="77">
        <f>ROUND(K29,2)*R34</f>
        <v>242.00279999999998</v>
      </c>
    </row>
    <row r="35" spans="1:19" ht="45" customHeight="1" x14ac:dyDescent="0.25">
      <c r="A35" s="4666"/>
      <c r="B35" s="4666"/>
      <c r="C35" s="4666"/>
      <c r="D35" s="4666"/>
      <c r="E35" s="4666"/>
      <c r="F35" s="4666"/>
      <c r="G35" s="4666"/>
      <c r="H35" s="4666"/>
      <c r="I35" s="4666"/>
      <c r="J35" s="4666"/>
      <c r="K35" s="4666"/>
      <c r="L35" s="4666"/>
      <c r="M35" s="4666"/>
      <c r="N35" s="4666"/>
      <c r="O35" s="4666"/>
      <c r="P35" s="65" t="s">
        <v>46</v>
      </c>
      <c r="Q35" s="65" t="s">
        <v>47</v>
      </c>
      <c r="R35" s="78">
        <v>4.68</v>
      </c>
      <c r="S35" s="79">
        <f>ROUND(K29,2)*R35</f>
        <v>242.00279999999998</v>
      </c>
    </row>
    <row r="36" spans="1:19" ht="45" customHeight="1" x14ac:dyDescent="0.25">
      <c r="A36" s="4666"/>
      <c r="B36" s="4666"/>
      <c r="C36" s="4666"/>
      <c r="D36" s="4666"/>
      <c r="E36" s="4666"/>
      <c r="F36" s="4666"/>
      <c r="G36" s="4666"/>
      <c r="H36" s="4666"/>
      <c r="I36" s="4666"/>
      <c r="J36" s="4666"/>
      <c r="K36" s="4666"/>
      <c r="L36" s="4666"/>
      <c r="M36" s="4666"/>
      <c r="N36" s="4666"/>
      <c r="O36" s="4666"/>
      <c r="P36" s="65" t="s">
        <v>48</v>
      </c>
      <c r="Q36" s="65" t="s">
        <v>49</v>
      </c>
      <c r="R36" s="80">
        <v>4.68</v>
      </c>
      <c r="S36" s="81">
        <f>ROUND(K29,2)*R36</f>
        <v>242.00279999999998</v>
      </c>
    </row>
    <row r="37" spans="1:19" ht="45" customHeight="1" x14ac:dyDescent="0.25">
      <c r="A37" s="4666"/>
      <c r="B37" s="4666"/>
      <c r="C37" s="4666"/>
      <c r="D37" s="4666"/>
      <c r="E37" s="4666"/>
      <c r="F37" s="4666"/>
      <c r="G37" s="4666"/>
      <c r="H37" s="4666"/>
      <c r="I37" s="4666"/>
      <c r="J37" s="4666"/>
      <c r="K37" s="4666"/>
      <c r="L37" s="4666"/>
      <c r="M37" s="4666"/>
      <c r="N37" s="4666"/>
      <c r="O37" s="4666"/>
      <c r="P37" s="65" t="s">
        <v>50</v>
      </c>
      <c r="Q37" s="65" t="s">
        <v>51</v>
      </c>
      <c r="R37" s="82">
        <v>4.68</v>
      </c>
      <c r="S37" s="83">
        <f>ROUND(K29,2)*R37</f>
        <v>242.00279999999998</v>
      </c>
    </row>
    <row r="38" spans="1:19" ht="45" customHeight="1" x14ac:dyDescent="0.25">
      <c r="A38" s="4666"/>
      <c r="B38" s="4666"/>
      <c r="C38" s="4666"/>
      <c r="D38" s="4666"/>
      <c r="E38" s="4666"/>
      <c r="F38" s="4666"/>
      <c r="G38" s="4666"/>
      <c r="H38" s="4666"/>
      <c r="I38" s="4666"/>
      <c r="J38" s="4666"/>
      <c r="K38" s="4666"/>
      <c r="L38" s="4666"/>
      <c r="M38" s="4666"/>
      <c r="N38" s="4666"/>
      <c r="O38" s="4666"/>
      <c r="P38" s="65" t="s">
        <v>52</v>
      </c>
      <c r="Q38" s="65" t="s">
        <v>53</v>
      </c>
      <c r="R38" s="84">
        <v>4.68</v>
      </c>
      <c r="S38" s="85">
        <f>ROUND(K29,2)*R38</f>
        <v>242.00279999999998</v>
      </c>
    </row>
    <row r="39" spans="1:19" ht="45" customHeight="1" x14ac:dyDescent="0.25">
      <c r="A39" s="4666"/>
      <c r="B39" s="4666"/>
      <c r="C39" s="4666"/>
      <c r="D39" s="4666"/>
      <c r="E39" s="4666"/>
      <c r="F39" s="4666"/>
      <c r="G39" s="4666"/>
      <c r="H39" s="4666"/>
      <c r="I39" s="4666"/>
      <c r="J39" s="4666"/>
      <c r="K39" s="4666"/>
      <c r="L39" s="4666"/>
      <c r="M39" s="4666"/>
      <c r="N39" s="4666"/>
      <c r="O39" s="4666"/>
      <c r="P39" s="65" t="s">
        <v>54</v>
      </c>
      <c r="Q39" s="65" t="s">
        <v>55</v>
      </c>
      <c r="R39" s="86">
        <v>4.68</v>
      </c>
      <c r="S39" s="87">
        <f>ROUND(K29,2)*R39</f>
        <v>242.00279999999998</v>
      </c>
    </row>
    <row r="40" spans="1:19" ht="45" customHeight="1" x14ac:dyDescent="0.25">
      <c r="A40" s="4666"/>
      <c r="B40" s="4666"/>
      <c r="C40" s="4666"/>
      <c r="D40" s="4666"/>
      <c r="E40" s="4666"/>
      <c r="F40" s="4666"/>
      <c r="G40" s="4666"/>
      <c r="H40" s="4666"/>
      <c r="I40" s="4666"/>
      <c r="J40" s="4666"/>
      <c r="K40" s="4666"/>
      <c r="L40" s="4666"/>
      <c r="M40" s="4666"/>
      <c r="N40" s="4666"/>
      <c r="O40" s="4666"/>
      <c r="P40" s="65" t="s">
        <v>56</v>
      </c>
      <c r="Q40" s="65" t="s">
        <v>57</v>
      </c>
      <c r="R40" s="88">
        <v>4.68</v>
      </c>
      <c r="S40" s="89">
        <f>ROUND(K29,2)*R40</f>
        <v>242.00279999999998</v>
      </c>
    </row>
    <row r="41" spans="1:19" ht="45" customHeight="1" x14ac:dyDescent="0.25">
      <c r="A41" s="5933" t="s">
        <v>23</v>
      </c>
      <c r="B41" s="5933" t="s">
        <v>64</v>
      </c>
      <c r="C41" s="5933" t="s">
        <v>25</v>
      </c>
      <c r="D41" s="5933" t="s">
        <v>65</v>
      </c>
      <c r="E41" s="5933" t="s">
        <v>66</v>
      </c>
      <c r="F41" s="5934">
        <f>R41+R42+R43+R44+R45+R46+R47+R48+R49+R50+R51+R52</f>
        <v>174.72</v>
      </c>
      <c r="G41" s="5933" t="s">
        <v>28</v>
      </c>
      <c r="H41" s="5935">
        <v>180.53</v>
      </c>
      <c r="I41" s="5936">
        <v>180.53</v>
      </c>
      <c r="J41" s="5937">
        <v>0.2288</v>
      </c>
      <c r="K41" s="5938">
        <f>ROUND(I41,2)+(ROUND(I41,2)*J41)</f>
        <v>221.835264</v>
      </c>
      <c r="L41" s="5939">
        <f>ROUND(S41,2)+ROUND(S42,2)+ROUND(S43,2)+ROUND(S44,2)+ROUND(S45,2)+ROUND(S46,2)+ROUND(S47,2)+ROUND(S48,2)+ROUND(S49,2)+ROUND(S50,2)+ROUND(S51,2)+ROUND(S52,2)</f>
        <v>38759.87999999999</v>
      </c>
      <c r="M41" s="5933"/>
      <c r="N41" s="5933" t="s">
        <v>30</v>
      </c>
      <c r="O41" s="5933" t="s">
        <v>36</v>
      </c>
      <c r="P41" s="90" t="s">
        <v>20</v>
      </c>
      <c r="Q41" s="90" t="s">
        <v>29</v>
      </c>
      <c r="R41" s="91">
        <v>14.56</v>
      </c>
      <c r="S41" s="92">
        <f>ROUND(K41,2)*R41</f>
        <v>3229.9904000000001</v>
      </c>
    </row>
    <row r="42" spans="1:19" ht="45" customHeight="1" x14ac:dyDescent="0.25">
      <c r="A42" s="4666"/>
      <c r="B42" s="4666"/>
      <c r="C42" s="4666"/>
      <c r="D42" s="4666"/>
      <c r="E42" s="4666"/>
      <c r="F42" s="4666"/>
      <c r="G42" s="4666"/>
      <c r="H42" s="4666"/>
      <c r="I42" s="4666"/>
      <c r="J42" s="4666"/>
      <c r="K42" s="4666"/>
      <c r="L42" s="4666"/>
      <c r="M42" s="4666"/>
      <c r="N42" s="4666"/>
      <c r="O42" s="4666"/>
      <c r="P42" s="90" t="s">
        <v>30</v>
      </c>
      <c r="Q42" s="90" t="s">
        <v>37</v>
      </c>
      <c r="R42" s="93">
        <v>14.56</v>
      </c>
      <c r="S42" s="94">
        <f>ROUND(K41,2)*R42</f>
        <v>3229.9904000000001</v>
      </c>
    </row>
    <row r="43" spans="1:19" ht="45" customHeight="1" x14ac:dyDescent="0.25">
      <c r="A43" s="4666"/>
      <c r="B43" s="4666"/>
      <c r="C43" s="4666"/>
      <c r="D43" s="4666"/>
      <c r="E43" s="4666"/>
      <c r="F43" s="4666"/>
      <c r="G43" s="4666"/>
      <c r="H43" s="4666"/>
      <c r="I43" s="4666"/>
      <c r="J43" s="4666"/>
      <c r="K43" s="4666"/>
      <c r="L43" s="4666"/>
      <c r="M43" s="4666"/>
      <c r="N43" s="4666"/>
      <c r="O43" s="4666"/>
      <c r="P43" s="90" t="s">
        <v>38</v>
      </c>
      <c r="Q43" s="90" t="s">
        <v>39</v>
      </c>
      <c r="R43" s="95">
        <v>14.56</v>
      </c>
      <c r="S43" s="96">
        <f>ROUND(K41,2)*R43</f>
        <v>3229.9904000000001</v>
      </c>
    </row>
    <row r="44" spans="1:19" ht="45" customHeight="1" x14ac:dyDescent="0.25">
      <c r="A44" s="4666"/>
      <c r="B44" s="4666"/>
      <c r="C44" s="4666"/>
      <c r="D44" s="4666"/>
      <c r="E44" s="4666"/>
      <c r="F44" s="4666"/>
      <c r="G44" s="4666"/>
      <c r="H44" s="4666"/>
      <c r="I44" s="4666"/>
      <c r="J44" s="4666"/>
      <c r="K44" s="4666"/>
      <c r="L44" s="4666"/>
      <c r="M44" s="4666"/>
      <c r="N44" s="4666"/>
      <c r="O44" s="4666"/>
      <c r="P44" s="90" t="s">
        <v>40</v>
      </c>
      <c r="Q44" s="90" t="s">
        <v>41</v>
      </c>
      <c r="R44" s="97">
        <v>14.56</v>
      </c>
      <c r="S44" s="98">
        <f>ROUND(K41,2)*R44</f>
        <v>3229.9904000000001</v>
      </c>
    </row>
    <row r="45" spans="1:19" ht="45" customHeight="1" x14ac:dyDescent="0.25">
      <c r="A45" s="4666"/>
      <c r="B45" s="4666"/>
      <c r="C45" s="4666"/>
      <c r="D45" s="4666"/>
      <c r="E45" s="4666"/>
      <c r="F45" s="4666"/>
      <c r="G45" s="4666"/>
      <c r="H45" s="4666"/>
      <c r="I45" s="4666"/>
      <c r="J45" s="4666"/>
      <c r="K45" s="4666"/>
      <c r="L45" s="4666"/>
      <c r="M45" s="4666"/>
      <c r="N45" s="4666"/>
      <c r="O45" s="4666"/>
      <c r="P45" s="90" t="s">
        <v>42</v>
      </c>
      <c r="Q45" s="90" t="s">
        <v>43</v>
      </c>
      <c r="R45" s="99">
        <v>14.56</v>
      </c>
      <c r="S45" s="100">
        <f>ROUND(K41,2)*R45</f>
        <v>3229.9904000000001</v>
      </c>
    </row>
    <row r="46" spans="1:19" ht="45" customHeight="1" x14ac:dyDescent="0.25">
      <c r="A46" s="4666"/>
      <c r="B46" s="4666"/>
      <c r="C46" s="4666"/>
      <c r="D46" s="4666"/>
      <c r="E46" s="4666"/>
      <c r="F46" s="4666"/>
      <c r="G46" s="4666"/>
      <c r="H46" s="4666"/>
      <c r="I46" s="4666"/>
      <c r="J46" s="4666"/>
      <c r="K46" s="4666"/>
      <c r="L46" s="4666"/>
      <c r="M46" s="4666"/>
      <c r="N46" s="4666"/>
      <c r="O46" s="4666"/>
      <c r="P46" s="90" t="s">
        <v>44</v>
      </c>
      <c r="Q46" s="90" t="s">
        <v>45</v>
      </c>
      <c r="R46" s="101">
        <v>14.56</v>
      </c>
      <c r="S46" s="102">
        <f>ROUND(K41,2)*R46</f>
        <v>3229.9904000000001</v>
      </c>
    </row>
    <row r="47" spans="1:19" ht="45" customHeight="1" x14ac:dyDescent="0.25">
      <c r="A47" s="4666"/>
      <c r="B47" s="4666"/>
      <c r="C47" s="4666"/>
      <c r="D47" s="4666"/>
      <c r="E47" s="4666"/>
      <c r="F47" s="4666"/>
      <c r="G47" s="4666"/>
      <c r="H47" s="4666"/>
      <c r="I47" s="4666"/>
      <c r="J47" s="4666"/>
      <c r="K47" s="4666"/>
      <c r="L47" s="4666"/>
      <c r="M47" s="4666"/>
      <c r="N47" s="4666"/>
      <c r="O47" s="4666"/>
      <c r="P47" s="90" t="s">
        <v>46</v>
      </c>
      <c r="Q47" s="90" t="s">
        <v>47</v>
      </c>
      <c r="R47" s="103">
        <v>14.56</v>
      </c>
      <c r="S47" s="104">
        <f>ROUND(K41,2)*R47</f>
        <v>3229.9904000000001</v>
      </c>
    </row>
    <row r="48" spans="1:19" ht="45" customHeight="1" x14ac:dyDescent="0.25">
      <c r="A48" s="4666"/>
      <c r="B48" s="4666"/>
      <c r="C48" s="4666"/>
      <c r="D48" s="4666"/>
      <c r="E48" s="4666"/>
      <c r="F48" s="4666"/>
      <c r="G48" s="4666"/>
      <c r="H48" s="4666"/>
      <c r="I48" s="4666"/>
      <c r="J48" s="4666"/>
      <c r="K48" s="4666"/>
      <c r="L48" s="4666"/>
      <c r="M48" s="4666"/>
      <c r="N48" s="4666"/>
      <c r="O48" s="4666"/>
      <c r="P48" s="90" t="s">
        <v>48</v>
      </c>
      <c r="Q48" s="90" t="s">
        <v>49</v>
      </c>
      <c r="R48" s="105">
        <v>14.56</v>
      </c>
      <c r="S48" s="106">
        <f>ROUND(K41,2)*R48</f>
        <v>3229.9904000000001</v>
      </c>
    </row>
    <row r="49" spans="1:19" ht="45" customHeight="1" x14ac:dyDescent="0.25">
      <c r="A49" s="4666"/>
      <c r="B49" s="4666"/>
      <c r="C49" s="4666"/>
      <c r="D49" s="4666"/>
      <c r="E49" s="4666"/>
      <c r="F49" s="4666"/>
      <c r="G49" s="4666"/>
      <c r="H49" s="4666"/>
      <c r="I49" s="4666"/>
      <c r="J49" s="4666"/>
      <c r="K49" s="4666"/>
      <c r="L49" s="4666"/>
      <c r="M49" s="4666"/>
      <c r="N49" s="4666"/>
      <c r="O49" s="4666"/>
      <c r="P49" s="90" t="s">
        <v>50</v>
      </c>
      <c r="Q49" s="90" t="s">
        <v>51</v>
      </c>
      <c r="R49" s="107">
        <v>14.56</v>
      </c>
      <c r="S49" s="108">
        <f>ROUND(K41,2)*R49</f>
        <v>3229.9904000000001</v>
      </c>
    </row>
    <row r="50" spans="1:19" ht="45" customHeight="1" x14ac:dyDescent="0.25">
      <c r="A50" s="4666"/>
      <c r="B50" s="4666"/>
      <c r="C50" s="4666"/>
      <c r="D50" s="4666"/>
      <c r="E50" s="4666"/>
      <c r="F50" s="4666"/>
      <c r="G50" s="4666"/>
      <c r="H50" s="4666"/>
      <c r="I50" s="4666"/>
      <c r="J50" s="4666"/>
      <c r="K50" s="4666"/>
      <c r="L50" s="4666"/>
      <c r="M50" s="4666"/>
      <c r="N50" s="4666"/>
      <c r="O50" s="4666"/>
      <c r="P50" s="90" t="s">
        <v>52</v>
      </c>
      <c r="Q50" s="90" t="s">
        <v>53</v>
      </c>
      <c r="R50" s="109">
        <v>14.56</v>
      </c>
      <c r="S50" s="110">
        <f>ROUND(K41,2)*R50</f>
        <v>3229.9904000000001</v>
      </c>
    </row>
    <row r="51" spans="1:19" ht="45" customHeight="1" x14ac:dyDescent="0.25">
      <c r="A51" s="4666"/>
      <c r="B51" s="4666"/>
      <c r="C51" s="4666"/>
      <c r="D51" s="4666"/>
      <c r="E51" s="4666"/>
      <c r="F51" s="4666"/>
      <c r="G51" s="4666"/>
      <c r="H51" s="4666"/>
      <c r="I51" s="4666"/>
      <c r="J51" s="4666"/>
      <c r="K51" s="4666"/>
      <c r="L51" s="4666"/>
      <c r="M51" s="4666"/>
      <c r="N51" s="4666"/>
      <c r="O51" s="4666"/>
      <c r="P51" s="90" t="s">
        <v>54</v>
      </c>
      <c r="Q51" s="90" t="s">
        <v>55</v>
      </c>
      <c r="R51" s="111">
        <v>14.56</v>
      </c>
      <c r="S51" s="112">
        <f>ROUND(K41,2)*R51</f>
        <v>3229.9904000000001</v>
      </c>
    </row>
    <row r="52" spans="1:19" ht="45" customHeight="1" x14ac:dyDescent="0.25">
      <c r="A52" s="4666"/>
      <c r="B52" s="4666"/>
      <c r="C52" s="4666"/>
      <c r="D52" s="4666"/>
      <c r="E52" s="4666"/>
      <c r="F52" s="4666"/>
      <c r="G52" s="4666"/>
      <c r="H52" s="4666"/>
      <c r="I52" s="4666"/>
      <c r="J52" s="4666"/>
      <c r="K52" s="4666"/>
      <c r="L52" s="4666"/>
      <c r="M52" s="4666"/>
      <c r="N52" s="4666"/>
      <c r="O52" s="4666"/>
      <c r="P52" s="90" t="s">
        <v>56</v>
      </c>
      <c r="Q52" s="90" t="s">
        <v>57</v>
      </c>
      <c r="R52" s="113">
        <v>14.56</v>
      </c>
      <c r="S52" s="114">
        <f>ROUND(K41,2)*R52</f>
        <v>3229.9904000000001</v>
      </c>
    </row>
    <row r="53" spans="1:19" ht="45" customHeight="1" x14ac:dyDescent="0.25">
      <c r="A53" s="5912" t="s">
        <v>23</v>
      </c>
      <c r="B53" s="5912" t="s">
        <v>67</v>
      </c>
      <c r="C53" s="5912" t="s">
        <v>25</v>
      </c>
      <c r="D53" s="5912" t="s">
        <v>68</v>
      </c>
      <c r="E53" s="5912" t="s">
        <v>69</v>
      </c>
      <c r="F53" s="5913">
        <f>R53+R54+R55+R56+R57+R58+R59+R60+R61+R62+R63+R64</f>
        <v>608.4</v>
      </c>
      <c r="G53" s="5912" t="s">
        <v>70</v>
      </c>
      <c r="H53" s="5914">
        <v>13.93</v>
      </c>
      <c r="I53" s="5915">
        <v>13.93</v>
      </c>
      <c r="J53" s="5916">
        <v>0.2288</v>
      </c>
      <c r="K53" s="5917">
        <f>ROUND(I53,2)+(ROUND(I53,2)*J53)</f>
        <v>17.117183999999998</v>
      </c>
      <c r="L53" s="5918">
        <f>ROUND(S53,2)+ROUND(S54,2)+ROUND(S55,2)+ROUND(S56,2)+ROUND(S57,2)+ROUND(S58,2)+ROUND(S59,2)+ROUND(S60,2)+ROUND(S61,2)+ROUND(S62,2)+ROUND(S63,2)+ROUND(S64,2)</f>
        <v>10415.759999999997</v>
      </c>
      <c r="M53" s="5912"/>
      <c r="N53" s="5912" t="s">
        <v>30</v>
      </c>
      <c r="O53" s="5912" t="s">
        <v>36</v>
      </c>
      <c r="P53" s="115" t="s">
        <v>20</v>
      </c>
      <c r="Q53" s="115" t="s">
        <v>29</v>
      </c>
      <c r="R53" s="116">
        <v>50.7</v>
      </c>
      <c r="S53" s="117">
        <f>ROUND(K53,2)*R53</f>
        <v>867.98400000000015</v>
      </c>
    </row>
    <row r="54" spans="1:19" ht="45" customHeight="1" x14ac:dyDescent="0.25">
      <c r="A54" s="4666"/>
      <c r="B54" s="4666"/>
      <c r="C54" s="4666"/>
      <c r="D54" s="4666"/>
      <c r="E54" s="4666"/>
      <c r="F54" s="4666"/>
      <c r="G54" s="4666"/>
      <c r="H54" s="4666"/>
      <c r="I54" s="4666"/>
      <c r="J54" s="4666"/>
      <c r="K54" s="4666"/>
      <c r="L54" s="4666"/>
      <c r="M54" s="4666"/>
      <c r="N54" s="4666"/>
      <c r="O54" s="4666"/>
      <c r="P54" s="115" t="s">
        <v>30</v>
      </c>
      <c r="Q54" s="115" t="s">
        <v>37</v>
      </c>
      <c r="R54" s="118">
        <v>50.7</v>
      </c>
      <c r="S54" s="119">
        <f>ROUND(K53,2)*R54</f>
        <v>867.98400000000015</v>
      </c>
    </row>
    <row r="55" spans="1:19" ht="45" customHeight="1" x14ac:dyDescent="0.25">
      <c r="A55" s="4666"/>
      <c r="B55" s="4666"/>
      <c r="C55" s="4666"/>
      <c r="D55" s="4666"/>
      <c r="E55" s="4666"/>
      <c r="F55" s="4666"/>
      <c r="G55" s="4666"/>
      <c r="H55" s="4666"/>
      <c r="I55" s="4666"/>
      <c r="J55" s="4666"/>
      <c r="K55" s="4666"/>
      <c r="L55" s="4666"/>
      <c r="M55" s="4666"/>
      <c r="N55" s="4666"/>
      <c r="O55" s="4666"/>
      <c r="P55" s="115" t="s">
        <v>38</v>
      </c>
      <c r="Q55" s="115" t="s">
        <v>39</v>
      </c>
      <c r="R55" s="120">
        <v>50.7</v>
      </c>
      <c r="S55" s="121">
        <f>ROUND(K53,2)*R55</f>
        <v>867.98400000000015</v>
      </c>
    </row>
    <row r="56" spans="1:19" ht="45" customHeight="1" x14ac:dyDescent="0.25">
      <c r="A56" s="4666"/>
      <c r="B56" s="4666"/>
      <c r="C56" s="4666"/>
      <c r="D56" s="4666"/>
      <c r="E56" s="4666"/>
      <c r="F56" s="4666"/>
      <c r="G56" s="4666"/>
      <c r="H56" s="4666"/>
      <c r="I56" s="4666"/>
      <c r="J56" s="4666"/>
      <c r="K56" s="4666"/>
      <c r="L56" s="4666"/>
      <c r="M56" s="4666"/>
      <c r="N56" s="4666"/>
      <c r="O56" s="4666"/>
      <c r="P56" s="115" t="s">
        <v>40</v>
      </c>
      <c r="Q56" s="115" t="s">
        <v>41</v>
      </c>
      <c r="R56" s="122">
        <v>50.7</v>
      </c>
      <c r="S56" s="123">
        <f>ROUND(K53,2)*R56</f>
        <v>867.98400000000015</v>
      </c>
    </row>
    <row r="57" spans="1:19" ht="45" customHeight="1" x14ac:dyDescent="0.25">
      <c r="A57" s="4666"/>
      <c r="B57" s="4666"/>
      <c r="C57" s="4666"/>
      <c r="D57" s="4666"/>
      <c r="E57" s="4666"/>
      <c r="F57" s="4666"/>
      <c r="G57" s="4666"/>
      <c r="H57" s="4666"/>
      <c r="I57" s="4666"/>
      <c r="J57" s="4666"/>
      <c r="K57" s="4666"/>
      <c r="L57" s="4666"/>
      <c r="M57" s="4666"/>
      <c r="N57" s="4666"/>
      <c r="O57" s="4666"/>
      <c r="P57" s="115" t="s">
        <v>42</v>
      </c>
      <c r="Q57" s="115" t="s">
        <v>43</v>
      </c>
      <c r="R57" s="124">
        <v>50.7</v>
      </c>
      <c r="S57" s="125">
        <f>ROUND(K53,2)*R57</f>
        <v>867.98400000000015</v>
      </c>
    </row>
    <row r="58" spans="1:19" ht="45" customHeight="1" x14ac:dyDescent="0.25">
      <c r="A58" s="4666"/>
      <c r="B58" s="4666"/>
      <c r="C58" s="4666"/>
      <c r="D58" s="4666"/>
      <c r="E58" s="4666"/>
      <c r="F58" s="4666"/>
      <c r="G58" s="4666"/>
      <c r="H58" s="4666"/>
      <c r="I58" s="4666"/>
      <c r="J58" s="4666"/>
      <c r="K58" s="4666"/>
      <c r="L58" s="4666"/>
      <c r="M58" s="4666"/>
      <c r="N58" s="4666"/>
      <c r="O58" s="4666"/>
      <c r="P58" s="115" t="s">
        <v>44</v>
      </c>
      <c r="Q58" s="115" t="s">
        <v>45</v>
      </c>
      <c r="R58" s="126">
        <v>50.7</v>
      </c>
      <c r="S58" s="127">
        <f>ROUND(K53,2)*R58</f>
        <v>867.98400000000015</v>
      </c>
    </row>
    <row r="59" spans="1:19" ht="45" customHeight="1" x14ac:dyDescent="0.25">
      <c r="A59" s="4666"/>
      <c r="B59" s="4666"/>
      <c r="C59" s="4666"/>
      <c r="D59" s="4666"/>
      <c r="E59" s="4666"/>
      <c r="F59" s="4666"/>
      <c r="G59" s="4666"/>
      <c r="H59" s="4666"/>
      <c r="I59" s="4666"/>
      <c r="J59" s="4666"/>
      <c r="K59" s="4666"/>
      <c r="L59" s="4666"/>
      <c r="M59" s="4666"/>
      <c r="N59" s="4666"/>
      <c r="O59" s="4666"/>
      <c r="P59" s="115" t="s">
        <v>46</v>
      </c>
      <c r="Q59" s="115" t="s">
        <v>47</v>
      </c>
      <c r="R59" s="128">
        <v>50.7</v>
      </c>
      <c r="S59" s="129">
        <f>ROUND(K53,2)*R59</f>
        <v>867.98400000000015</v>
      </c>
    </row>
    <row r="60" spans="1:19" ht="45" customHeight="1" x14ac:dyDescent="0.25">
      <c r="A60" s="4666"/>
      <c r="B60" s="4666"/>
      <c r="C60" s="4666"/>
      <c r="D60" s="4666"/>
      <c r="E60" s="4666"/>
      <c r="F60" s="4666"/>
      <c r="G60" s="4666"/>
      <c r="H60" s="4666"/>
      <c r="I60" s="4666"/>
      <c r="J60" s="4666"/>
      <c r="K60" s="4666"/>
      <c r="L60" s="4666"/>
      <c r="M60" s="4666"/>
      <c r="N60" s="4666"/>
      <c r="O60" s="4666"/>
      <c r="P60" s="115" t="s">
        <v>48</v>
      </c>
      <c r="Q60" s="115" t="s">
        <v>49</v>
      </c>
      <c r="R60" s="130">
        <v>50.7</v>
      </c>
      <c r="S60" s="131">
        <f>ROUND(K53,2)*R60</f>
        <v>867.98400000000015</v>
      </c>
    </row>
    <row r="61" spans="1:19" ht="45" customHeight="1" x14ac:dyDescent="0.25">
      <c r="A61" s="4666"/>
      <c r="B61" s="4666"/>
      <c r="C61" s="4666"/>
      <c r="D61" s="4666"/>
      <c r="E61" s="4666"/>
      <c r="F61" s="4666"/>
      <c r="G61" s="4666"/>
      <c r="H61" s="4666"/>
      <c r="I61" s="4666"/>
      <c r="J61" s="4666"/>
      <c r="K61" s="4666"/>
      <c r="L61" s="4666"/>
      <c r="M61" s="4666"/>
      <c r="N61" s="4666"/>
      <c r="O61" s="4666"/>
      <c r="P61" s="115" t="s">
        <v>50</v>
      </c>
      <c r="Q61" s="115" t="s">
        <v>51</v>
      </c>
      <c r="R61" s="132">
        <v>50.7</v>
      </c>
      <c r="S61" s="133">
        <f>ROUND(K53,2)*R61</f>
        <v>867.98400000000015</v>
      </c>
    </row>
    <row r="62" spans="1:19" ht="45" customHeight="1" x14ac:dyDescent="0.25">
      <c r="A62" s="4666"/>
      <c r="B62" s="4666"/>
      <c r="C62" s="4666"/>
      <c r="D62" s="4666"/>
      <c r="E62" s="4666"/>
      <c r="F62" s="4666"/>
      <c r="G62" s="4666"/>
      <c r="H62" s="4666"/>
      <c r="I62" s="4666"/>
      <c r="J62" s="4666"/>
      <c r="K62" s="4666"/>
      <c r="L62" s="4666"/>
      <c r="M62" s="4666"/>
      <c r="N62" s="4666"/>
      <c r="O62" s="4666"/>
      <c r="P62" s="115" t="s">
        <v>52</v>
      </c>
      <c r="Q62" s="115" t="s">
        <v>53</v>
      </c>
      <c r="R62" s="134">
        <v>50.7</v>
      </c>
      <c r="S62" s="135">
        <f>ROUND(K53,2)*R62</f>
        <v>867.98400000000015</v>
      </c>
    </row>
    <row r="63" spans="1:19" ht="45" customHeight="1" x14ac:dyDescent="0.25">
      <c r="A63" s="4666"/>
      <c r="B63" s="4666"/>
      <c r="C63" s="4666"/>
      <c r="D63" s="4666"/>
      <c r="E63" s="4666"/>
      <c r="F63" s="4666"/>
      <c r="G63" s="4666"/>
      <c r="H63" s="4666"/>
      <c r="I63" s="4666"/>
      <c r="J63" s="4666"/>
      <c r="K63" s="4666"/>
      <c r="L63" s="4666"/>
      <c r="M63" s="4666"/>
      <c r="N63" s="4666"/>
      <c r="O63" s="4666"/>
      <c r="P63" s="115" t="s">
        <v>54</v>
      </c>
      <c r="Q63" s="115" t="s">
        <v>55</v>
      </c>
      <c r="R63" s="136">
        <v>50.7</v>
      </c>
      <c r="S63" s="137">
        <f>ROUND(K53,2)*R63</f>
        <v>867.98400000000015</v>
      </c>
    </row>
    <row r="64" spans="1:19" ht="45" customHeight="1" x14ac:dyDescent="0.25">
      <c r="A64" s="4666"/>
      <c r="B64" s="4666"/>
      <c r="C64" s="4666"/>
      <c r="D64" s="4666"/>
      <c r="E64" s="4666"/>
      <c r="F64" s="4666"/>
      <c r="G64" s="4666"/>
      <c r="H64" s="4666"/>
      <c r="I64" s="4666"/>
      <c r="J64" s="4666"/>
      <c r="K64" s="4666"/>
      <c r="L64" s="4666"/>
      <c r="M64" s="4666"/>
      <c r="N64" s="4666"/>
      <c r="O64" s="4666"/>
      <c r="P64" s="115" t="s">
        <v>56</v>
      </c>
      <c r="Q64" s="115" t="s">
        <v>57</v>
      </c>
      <c r="R64" s="138">
        <v>50.7</v>
      </c>
      <c r="S64" s="139">
        <f>ROUND(K53,2)*R64</f>
        <v>867.98400000000015</v>
      </c>
    </row>
    <row r="65" spans="1:19" ht="45" customHeight="1" x14ac:dyDescent="0.25">
      <c r="A65" s="5919" t="s">
        <v>23</v>
      </c>
      <c r="B65" s="5919" t="s">
        <v>71</v>
      </c>
      <c r="C65" s="5919" t="s">
        <v>25</v>
      </c>
      <c r="D65" s="5919" t="s">
        <v>72</v>
      </c>
      <c r="E65" s="5919" t="s">
        <v>73</v>
      </c>
      <c r="F65" s="5920">
        <f>R65+R66+R67+R68+R69+R70+R71+R72+R73+R74+R75+R76</f>
        <v>320.39999999999992</v>
      </c>
      <c r="G65" s="5919" t="s">
        <v>70</v>
      </c>
      <c r="H65" s="5921">
        <v>16.72</v>
      </c>
      <c r="I65" s="5922">
        <v>16.72</v>
      </c>
      <c r="J65" s="5923">
        <v>0.2288</v>
      </c>
      <c r="K65" s="5924">
        <f>ROUND(I65,2)+(ROUND(I65,2)*J65)</f>
        <v>20.545535999999998</v>
      </c>
      <c r="L65" s="5925">
        <f>ROUND(S65,2)+ROUND(S66,2)+ROUND(S67,2)+ROUND(S68,2)+ROUND(S69,2)+ROUND(S70,2)+ROUND(S71,2)+ROUND(S72,2)+ROUND(S73,2)+ROUND(S74,2)+ROUND(S75,2)+ROUND(S76,2)</f>
        <v>6584.2800000000025</v>
      </c>
      <c r="M65" s="5919"/>
      <c r="N65" s="5919" t="s">
        <v>30</v>
      </c>
      <c r="O65" s="5919" t="s">
        <v>36</v>
      </c>
      <c r="P65" s="140" t="s">
        <v>20</v>
      </c>
      <c r="Q65" s="140" t="s">
        <v>29</v>
      </c>
      <c r="R65" s="141">
        <v>26.7</v>
      </c>
      <c r="S65" s="142">
        <f>ROUND(K65,2)*R65</f>
        <v>548.68500000000006</v>
      </c>
    </row>
    <row r="66" spans="1:19" ht="45" customHeight="1" x14ac:dyDescent="0.25">
      <c r="A66" s="4666"/>
      <c r="B66" s="4666"/>
      <c r="C66" s="4666"/>
      <c r="D66" s="4666"/>
      <c r="E66" s="4666"/>
      <c r="F66" s="4666"/>
      <c r="G66" s="4666"/>
      <c r="H66" s="4666"/>
      <c r="I66" s="4666"/>
      <c r="J66" s="4666"/>
      <c r="K66" s="4666"/>
      <c r="L66" s="4666"/>
      <c r="M66" s="4666"/>
      <c r="N66" s="4666"/>
      <c r="O66" s="4666"/>
      <c r="P66" s="140" t="s">
        <v>30</v>
      </c>
      <c r="Q66" s="140" t="s">
        <v>37</v>
      </c>
      <c r="R66" s="143">
        <v>26.7</v>
      </c>
      <c r="S66" s="144">
        <f>ROUND(K65,2)*R66</f>
        <v>548.68500000000006</v>
      </c>
    </row>
    <row r="67" spans="1:19" ht="45" customHeight="1" x14ac:dyDescent="0.25">
      <c r="A67" s="4666"/>
      <c r="B67" s="4666"/>
      <c r="C67" s="4666"/>
      <c r="D67" s="4666"/>
      <c r="E67" s="4666"/>
      <c r="F67" s="4666"/>
      <c r="G67" s="4666"/>
      <c r="H67" s="4666"/>
      <c r="I67" s="4666"/>
      <c r="J67" s="4666"/>
      <c r="K67" s="4666"/>
      <c r="L67" s="4666"/>
      <c r="M67" s="4666"/>
      <c r="N67" s="4666"/>
      <c r="O67" s="4666"/>
      <c r="P67" s="140" t="s">
        <v>38</v>
      </c>
      <c r="Q67" s="140" t="s">
        <v>39</v>
      </c>
      <c r="R67" s="145">
        <v>26.7</v>
      </c>
      <c r="S67" s="146">
        <f>ROUND(K65,2)*R67</f>
        <v>548.68500000000006</v>
      </c>
    </row>
    <row r="68" spans="1:19" ht="45" customHeight="1" x14ac:dyDescent="0.25">
      <c r="A68" s="4666"/>
      <c r="B68" s="4666"/>
      <c r="C68" s="4666"/>
      <c r="D68" s="4666"/>
      <c r="E68" s="4666"/>
      <c r="F68" s="4666"/>
      <c r="G68" s="4666"/>
      <c r="H68" s="4666"/>
      <c r="I68" s="4666"/>
      <c r="J68" s="4666"/>
      <c r="K68" s="4666"/>
      <c r="L68" s="4666"/>
      <c r="M68" s="4666"/>
      <c r="N68" s="4666"/>
      <c r="O68" s="4666"/>
      <c r="P68" s="140" t="s">
        <v>40</v>
      </c>
      <c r="Q68" s="140" t="s">
        <v>41</v>
      </c>
      <c r="R68" s="147">
        <v>26.7</v>
      </c>
      <c r="S68" s="148">
        <f>ROUND(K65,2)*R68</f>
        <v>548.68500000000006</v>
      </c>
    </row>
    <row r="69" spans="1:19" ht="45" customHeight="1" x14ac:dyDescent="0.25">
      <c r="A69" s="4666"/>
      <c r="B69" s="4666"/>
      <c r="C69" s="4666"/>
      <c r="D69" s="4666"/>
      <c r="E69" s="4666"/>
      <c r="F69" s="4666"/>
      <c r="G69" s="4666"/>
      <c r="H69" s="4666"/>
      <c r="I69" s="4666"/>
      <c r="J69" s="4666"/>
      <c r="K69" s="4666"/>
      <c r="L69" s="4666"/>
      <c r="M69" s="4666"/>
      <c r="N69" s="4666"/>
      <c r="O69" s="4666"/>
      <c r="P69" s="140" t="s">
        <v>42</v>
      </c>
      <c r="Q69" s="140" t="s">
        <v>43</v>
      </c>
      <c r="R69" s="149">
        <v>26.7</v>
      </c>
      <c r="S69" s="150">
        <f>ROUND(K65,2)*R69</f>
        <v>548.68500000000006</v>
      </c>
    </row>
    <row r="70" spans="1:19" ht="45" customHeight="1" x14ac:dyDescent="0.25">
      <c r="A70" s="4666"/>
      <c r="B70" s="4666"/>
      <c r="C70" s="4666"/>
      <c r="D70" s="4666"/>
      <c r="E70" s="4666"/>
      <c r="F70" s="4666"/>
      <c r="G70" s="4666"/>
      <c r="H70" s="4666"/>
      <c r="I70" s="4666"/>
      <c r="J70" s="4666"/>
      <c r="K70" s="4666"/>
      <c r="L70" s="4666"/>
      <c r="M70" s="4666"/>
      <c r="N70" s="4666"/>
      <c r="O70" s="4666"/>
      <c r="P70" s="140" t="s">
        <v>44</v>
      </c>
      <c r="Q70" s="140" t="s">
        <v>45</v>
      </c>
      <c r="R70" s="151">
        <v>26.7</v>
      </c>
      <c r="S70" s="152">
        <f>ROUND(K65,2)*R70</f>
        <v>548.68500000000006</v>
      </c>
    </row>
    <row r="71" spans="1:19" ht="45" customHeight="1" x14ac:dyDescent="0.25">
      <c r="A71" s="4666"/>
      <c r="B71" s="4666"/>
      <c r="C71" s="4666"/>
      <c r="D71" s="4666"/>
      <c r="E71" s="4666"/>
      <c r="F71" s="4666"/>
      <c r="G71" s="4666"/>
      <c r="H71" s="4666"/>
      <c r="I71" s="4666"/>
      <c r="J71" s="4666"/>
      <c r="K71" s="4666"/>
      <c r="L71" s="4666"/>
      <c r="M71" s="4666"/>
      <c r="N71" s="4666"/>
      <c r="O71" s="4666"/>
      <c r="P71" s="140" t="s">
        <v>46</v>
      </c>
      <c r="Q71" s="140" t="s">
        <v>47</v>
      </c>
      <c r="R71" s="153">
        <v>26.7</v>
      </c>
      <c r="S71" s="154">
        <f>ROUND(K65,2)*R71</f>
        <v>548.68500000000006</v>
      </c>
    </row>
    <row r="72" spans="1:19" ht="45" customHeight="1" x14ac:dyDescent="0.25">
      <c r="A72" s="4666"/>
      <c r="B72" s="4666"/>
      <c r="C72" s="4666"/>
      <c r="D72" s="4666"/>
      <c r="E72" s="4666"/>
      <c r="F72" s="4666"/>
      <c r="G72" s="4666"/>
      <c r="H72" s="4666"/>
      <c r="I72" s="4666"/>
      <c r="J72" s="4666"/>
      <c r="K72" s="4666"/>
      <c r="L72" s="4666"/>
      <c r="M72" s="4666"/>
      <c r="N72" s="4666"/>
      <c r="O72" s="4666"/>
      <c r="P72" s="140" t="s">
        <v>48</v>
      </c>
      <c r="Q72" s="140" t="s">
        <v>49</v>
      </c>
      <c r="R72" s="155">
        <v>26.7</v>
      </c>
      <c r="S72" s="156">
        <f>ROUND(K65,2)*R72</f>
        <v>548.68500000000006</v>
      </c>
    </row>
    <row r="73" spans="1:19" ht="45" customHeight="1" x14ac:dyDescent="0.25">
      <c r="A73" s="4666"/>
      <c r="B73" s="4666"/>
      <c r="C73" s="4666"/>
      <c r="D73" s="4666"/>
      <c r="E73" s="4666"/>
      <c r="F73" s="4666"/>
      <c r="G73" s="4666"/>
      <c r="H73" s="4666"/>
      <c r="I73" s="4666"/>
      <c r="J73" s="4666"/>
      <c r="K73" s="4666"/>
      <c r="L73" s="4666"/>
      <c r="M73" s="4666"/>
      <c r="N73" s="4666"/>
      <c r="O73" s="4666"/>
      <c r="P73" s="140" t="s">
        <v>50</v>
      </c>
      <c r="Q73" s="140" t="s">
        <v>51</v>
      </c>
      <c r="R73" s="157">
        <v>26.7</v>
      </c>
      <c r="S73" s="158">
        <f>ROUND(K65,2)*R73</f>
        <v>548.68500000000006</v>
      </c>
    </row>
    <row r="74" spans="1:19" ht="45" customHeight="1" x14ac:dyDescent="0.25">
      <c r="A74" s="4666"/>
      <c r="B74" s="4666"/>
      <c r="C74" s="4666"/>
      <c r="D74" s="4666"/>
      <c r="E74" s="4666"/>
      <c r="F74" s="4666"/>
      <c r="G74" s="4666"/>
      <c r="H74" s="4666"/>
      <c r="I74" s="4666"/>
      <c r="J74" s="4666"/>
      <c r="K74" s="4666"/>
      <c r="L74" s="4666"/>
      <c r="M74" s="4666"/>
      <c r="N74" s="4666"/>
      <c r="O74" s="4666"/>
      <c r="P74" s="140" t="s">
        <v>52</v>
      </c>
      <c r="Q74" s="140" t="s">
        <v>53</v>
      </c>
      <c r="R74" s="159">
        <v>26.7</v>
      </c>
      <c r="S74" s="160">
        <f>ROUND(K65,2)*R74</f>
        <v>548.68500000000006</v>
      </c>
    </row>
    <row r="75" spans="1:19" ht="45" customHeight="1" x14ac:dyDescent="0.25">
      <c r="A75" s="4666"/>
      <c r="B75" s="4666"/>
      <c r="C75" s="4666"/>
      <c r="D75" s="4666"/>
      <c r="E75" s="4666"/>
      <c r="F75" s="4666"/>
      <c r="G75" s="4666"/>
      <c r="H75" s="4666"/>
      <c r="I75" s="4666"/>
      <c r="J75" s="4666"/>
      <c r="K75" s="4666"/>
      <c r="L75" s="4666"/>
      <c r="M75" s="4666"/>
      <c r="N75" s="4666"/>
      <c r="O75" s="4666"/>
      <c r="P75" s="140" t="s">
        <v>54</v>
      </c>
      <c r="Q75" s="140" t="s">
        <v>55</v>
      </c>
      <c r="R75" s="161">
        <v>26.7</v>
      </c>
      <c r="S75" s="162">
        <f>ROUND(K65,2)*R75</f>
        <v>548.68500000000006</v>
      </c>
    </row>
    <row r="76" spans="1:19" ht="45" customHeight="1" x14ac:dyDescent="0.25">
      <c r="A76" s="4666"/>
      <c r="B76" s="4666"/>
      <c r="C76" s="4666"/>
      <c r="D76" s="4666"/>
      <c r="E76" s="4666"/>
      <c r="F76" s="4666"/>
      <c r="G76" s="4666"/>
      <c r="H76" s="4666"/>
      <c r="I76" s="4666"/>
      <c r="J76" s="4666"/>
      <c r="K76" s="4666"/>
      <c r="L76" s="4666"/>
      <c r="M76" s="4666"/>
      <c r="N76" s="4666"/>
      <c r="O76" s="4666"/>
      <c r="P76" s="140" t="s">
        <v>56</v>
      </c>
      <c r="Q76" s="140" t="s">
        <v>57</v>
      </c>
      <c r="R76" s="163">
        <v>26.7</v>
      </c>
      <c r="S76" s="164">
        <f>ROUND(K65,2)*R76</f>
        <v>548.68500000000006</v>
      </c>
    </row>
    <row r="77" spans="1:19" ht="45" customHeight="1" x14ac:dyDescent="0.25">
      <c r="A77" s="5898" t="s">
        <v>23</v>
      </c>
      <c r="B77" s="5898" t="s">
        <v>74</v>
      </c>
      <c r="C77" s="5898" t="s">
        <v>25</v>
      </c>
      <c r="D77" s="5898" t="s">
        <v>75</v>
      </c>
      <c r="E77" s="5898" t="s">
        <v>76</v>
      </c>
      <c r="F77" s="5899">
        <f>R77+R78+R79+R80+R81+R82+R83+R84+R85+R86+R87+R88</f>
        <v>153.6</v>
      </c>
      <c r="G77" s="5898" t="s">
        <v>70</v>
      </c>
      <c r="H77" s="5900">
        <v>17.88</v>
      </c>
      <c r="I77" s="5901">
        <v>17.88</v>
      </c>
      <c r="J77" s="5902">
        <v>0.2288</v>
      </c>
      <c r="K77" s="5903">
        <f>ROUND(I77,2)+(ROUND(I77,2)*J77)</f>
        <v>21.970943999999999</v>
      </c>
      <c r="L77" s="5904">
        <f>ROUND(S77,2)+ROUND(S78,2)+ROUND(S79,2)+ROUND(S80,2)+ROUND(S81,2)+ROUND(S82,2)+ROUND(S83,2)+ROUND(S84,2)+ROUND(S85,2)+ROUND(S86,2)+ROUND(S87,2)+ROUND(S88,2)</f>
        <v>3374.6400000000012</v>
      </c>
      <c r="M77" s="5898"/>
      <c r="N77" s="5898" t="s">
        <v>30</v>
      </c>
      <c r="O77" s="5898" t="s">
        <v>36</v>
      </c>
      <c r="P77" s="165" t="s">
        <v>20</v>
      </c>
      <c r="Q77" s="165" t="s">
        <v>29</v>
      </c>
      <c r="R77" s="166">
        <v>12.8</v>
      </c>
      <c r="S77" s="167">
        <f>ROUND(K77,2)*R77</f>
        <v>281.21600000000001</v>
      </c>
    </row>
    <row r="78" spans="1:19" ht="45" customHeight="1" x14ac:dyDescent="0.25">
      <c r="A78" s="4666"/>
      <c r="B78" s="4666"/>
      <c r="C78" s="4666"/>
      <c r="D78" s="4666"/>
      <c r="E78" s="4666"/>
      <c r="F78" s="4666"/>
      <c r="G78" s="4666"/>
      <c r="H78" s="4666"/>
      <c r="I78" s="4666"/>
      <c r="J78" s="4666"/>
      <c r="K78" s="4666"/>
      <c r="L78" s="4666"/>
      <c r="M78" s="4666"/>
      <c r="N78" s="4666"/>
      <c r="O78" s="4666"/>
      <c r="P78" s="165" t="s">
        <v>30</v>
      </c>
      <c r="Q78" s="165" t="s">
        <v>37</v>
      </c>
      <c r="R78" s="168">
        <v>12.8</v>
      </c>
      <c r="S78" s="169">
        <f>ROUND(K77,2)*R78</f>
        <v>281.21600000000001</v>
      </c>
    </row>
    <row r="79" spans="1:19" ht="45" customHeight="1" x14ac:dyDescent="0.25">
      <c r="A79" s="4666"/>
      <c r="B79" s="4666"/>
      <c r="C79" s="4666"/>
      <c r="D79" s="4666"/>
      <c r="E79" s="4666"/>
      <c r="F79" s="4666"/>
      <c r="G79" s="4666"/>
      <c r="H79" s="4666"/>
      <c r="I79" s="4666"/>
      <c r="J79" s="4666"/>
      <c r="K79" s="4666"/>
      <c r="L79" s="4666"/>
      <c r="M79" s="4666"/>
      <c r="N79" s="4666"/>
      <c r="O79" s="4666"/>
      <c r="P79" s="165" t="s">
        <v>38</v>
      </c>
      <c r="Q79" s="165" t="s">
        <v>39</v>
      </c>
      <c r="R79" s="170">
        <v>12.8</v>
      </c>
      <c r="S79" s="171">
        <f>ROUND(K77,2)*R79</f>
        <v>281.21600000000001</v>
      </c>
    </row>
    <row r="80" spans="1:19" ht="45" customHeight="1" x14ac:dyDescent="0.25">
      <c r="A80" s="4666"/>
      <c r="B80" s="4666"/>
      <c r="C80" s="4666"/>
      <c r="D80" s="4666"/>
      <c r="E80" s="4666"/>
      <c r="F80" s="4666"/>
      <c r="G80" s="4666"/>
      <c r="H80" s="4666"/>
      <c r="I80" s="4666"/>
      <c r="J80" s="4666"/>
      <c r="K80" s="4666"/>
      <c r="L80" s="4666"/>
      <c r="M80" s="4666"/>
      <c r="N80" s="4666"/>
      <c r="O80" s="4666"/>
      <c r="P80" s="165" t="s">
        <v>40</v>
      </c>
      <c r="Q80" s="165" t="s">
        <v>41</v>
      </c>
      <c r="R80" s="172">
        <v>12.8</v>
      </c>
      <c r="S80" s="173">
        <f>ROUND(K77,2)*R80</f>
        <v>281.21600000000001</v>
      </c>
    </row>
    <row r="81" spans="1:19" ht="45" customHeight="1" x14ac:dyDescent="0.25">
      <c r="A81" s="4666"/>
      <c r="B81" s="4666"/>
      <c r="C81" s="4666"/>
      <c r="D81" s="4666"/>
      <c r="E81" s="4666"/>
      <c r="F81" s="4666"/>
      <c r="G81" s="4666"/>
      <c r="H81" s="4666"/>
      <c r="I81" s="4666"/>
      <c r="J81" s="4666"/>
      <c r="K81" s="4666"/>
      <c r="L81" s="4666"/>
      <c r="M81" s="4666"/>
      <c r="N81" s="4666"/>
      <c r="O81" s="4666"/>
      <c r="P81" s="165" t="s">
        <v>42</v>
      </c>
      <c r="Q81" s="165" t="s">
        <v>43</v>
      </c>
      <c r="R81" s="174">
        <v>12.8</v>
      </c>
      <c r="S81" s="175">
        <f>ROUND(K77,2)*R81</f>
        <v>281.21600000000001</v>
      </c>
    </row>
    <row r="82" spans="1:19" ht="45" customHeight="1" x14ac:dyDescent="0.25">
      <c r="A82" s="4666"/>
      <c r="B82" s="4666"/>
      <c r="C82" s="4666"/>
      <c r="D82" s="4666"/>
      <c r="E82" s="4666"/>
      <c r="F82" s="4666"/>
      <c r="G82" s="4666"/>
      <c r="H82" s="4666"/>
      <c r="I82" s="4666"/>
      <c r="J82" s="4666"/>
      <c r="K82" s="4666"/>
      <c r="L82" s="4666"/>
      <c r="M82" s="4666"/>
      <c r="N82" s="4666"/>
      <c r="O82" s="4666"/>
      <c r="P82" s="165" t="s">
        <v>44</v>
      </c>
      <c r="Q82" s="165" t="s">
        <v>45</v>
      </c>
      <c r="R82" s="176">
        <v>12.8</v>
      </c>
      <c r="S82" s="177">
        <f>ROUND(K77,2)*R82</f>
        <v>281.21600000000001</v>
      </c>
    </row>
    <row r="83" spans="1:19" ht="45" customHeight="1" x14ac:dyDescent="0.25">
      <c r="A83" s="4666"/>
      <c r="B83" s="4666"/>
      <c r="C83" s="4666"/>
      <c r="D83" s="4666"/>
      <c r="E83" s="4666"/>
      <c r="F83" s="4666"/>
      <c r="G83" s="4666"/>
      <c r="H83" s="4666"/>
      <c r="I83" s="4666"/>
      <c r="J83" s="4666"/>
      <c r="K83" s="4666"/>
      <c r="L83" s="4666"/>
      <c r="M83" s="4666"/>
      <c r="N83" s="4666"/>
      <c r="O83" s="4666"/>
      <c r="P83" s="165" t="s">
        <v>46</v>
      </c>
      <c r="Q83" s="165" t="s">
        <v>47</v>
      </c>
      <c r="R83" s="178">
        <v>12.8</v>
      </c>
      <c r="S83" s="179">
        <f>ROUND(K77,2)*R83</f>
        <v>281.21600000000001</v>
      </c>
    </row>
    <row r="84" spans="1:19" ht="45" customHeight="1" x14ac:dyDescent="0.25">
      <c r="A84" s="4666"/>
      <c r="B84" s="4666"/>
      <c r="C84" s="4666"/>
      <c r="D84" s="4666"/>
      <c r="E84" s="4666"/>
      <c r="F84" s="4666"/>
      <c r="G84" s="4666"/>
      <c r="H84" s="4666"/>
      <c r="I84" s="4666"/>
      <c r="J84" s="4666"/>
      <c r="K84" s="4666"/>
      <c r="L84" s="4666"/>
      <c r="M84" s="4666"/>
      <c r="N84" s="4666"/>
      <c r="O84" s="4666"/>
      <c r="P84" s="165" t="s">
        <v>48</v>
      </c>
      <c r="Q84" s="165" t="s">
        <v>49</v>
      </c>
      <c r="R84" s="180">
        <v>12.8</v>
      </c>
      <c r="S84" s="181">
        <f>ROUND(K77,2)*R84</f>
        <v>281.21600000000001</v>
      </c>
    </row>
    <row r="85" spans="1:19" ht="45" customHeight="1" x14ac:dyDescent="0.25">
      <c r="A85" s="4666"/>
      <c r="B85" s="4666"/>
      <c r="C85" s="4666"/>
      <c r="D85" s="4666"/>
      <c r="E85" s="4666"/>
      <c r="F85" s="4666"/>
      <c r="G85" s="4666"/>
      <c r="H85" s="4666"/>
      <c r="I85" s="4666"/>
      <c r="J85" s="4666"/>
      <c r="K85" s="4666"/>
      <c r="L85" s="4666"/>
      <c r="M85" s="4666"/>
      <c r="N85" s="4666"/>
      <c r="O85" s="4666"/>
      <c r="P85" s="165" t="s">
        <v>50</v>
      </c>
      <c r="Q85" s="165" t="s">
        <v>51</v>
      </c>
      <c r="R85" s="182">
        <v>12.8</v>
      </c>
      <c r="S85" s="183">
        <f>ROUND(K77,2)*R85</f>
        <v>281.21600000000001</v>
      </c>
    </row>
    <row r="86" spans="1:19" ht="45" customHeight="1" x14ac:dyDescent="0.25">
      <c r="A86" s="4666"/>
      <c r="B86" s="4666"/>
      <c r="C86" s="4666"/>
      <c r="D86" s="4666"/>
      <c r="E86" s="4666"/>
      <c r="F86" s="4666"/>
      <c r="G86" s="4666"/>
      <c r="H86" s="4666"/>
      <c r="I86" s="4666"/>
      <c r="J86" s="4666"/>
      <c r="K86" s="4666"/>
      <c r="L86" s="4666"/>
      <c r="M86" s="4666"/>
      <c r="N86" s="4666"/>
      <c r="O86" s="4666"/>
      <c r="P86" s="165" t="s">
        <v>52</v>
      </c>
      <c r="Q86" s="165" t="s">
        <v>53</v>
      </c>
      <c r="R86" s="184">
        <v>12.8</v>
      </c>
      <c r="S86" s="185">
        <f>ROUND(K77,2)*R86</f>
        <v>281.21600000000001</v>
      </c>
    </row>
    <row r="87" spans="1:19" ht="45" customHeight="1" x14ac:dyDescent="0.25">
      <c r="A87" s="4666"/>
      <c r="B87" s="4666"/>
      <c r="C87" s="4666"/>
      <c r="D87" s="4666"/>
      <c r="E87" s="4666"/>
      <c r="F87" s="4666"/>
      <c r="G87" s="4666"/>
      <c r="H87" s="4666"/>
      <c r="I87" s="4666"/>
      <c r="J87" s="4666"/>
      <c r="K87" s="4666"/>
      <c r="L87" s="4666"/>
      <c r="M87" s="4666"/>
      <c r="N87" s="4666"/>
      <c r="O87" s="4666"/>
      <c r="P87" s="165" t="s">
        <v>54</v>
      </c>
      <c r="Q87" s="165" t="s">
        <v>55</v>
      </c>
      <c r="R87" s="186">
        <v>12.8</v>
      </c>
      <c r="S87" s="187">
        <f>ROUND(K77,2)*R87</f>
        <v>281.21600000000001</v>
      </c>
    </row>
    <row r="88" spans="1:19" ht="45" customHeight="1" x14ac:dyDescent="0.25">
      <c r="A88" s="4666"/>
      <c r="B88" s="4666"/>
      <c r="C88" s="4666"/>
      <c r="D88" s="4666"/>
      <c r="E88" s="4666"/>
      <c r="F88" s="4666"/>
      <c r="G88" s="4666"/>
      <c r="H88" s="4666"/>
      <c r="I88" s="4666"/>
      <c r="J88" s="4666"/>
      <c r="K88" s="4666"/>
      <c r="L88" s="4666"/>
      <c r="M88" s="4666"/>
      <c r="N88" s="4666"/>
      <c r="O88" s="4666"/>
      <c r="P88" s="165" t="s">
        <v>56</v>
      </c>
      <c r="Q88" s="165" t="s">
        <v>57</v>
      </c>
      <c r="R88" s="188">
        <v>12.8</v>
      </c>
      <c r="S88" s="189">
        <f>ROUND(K77,2)*R88</f>
        <v>281.21600000000001</v>
      </c>
    </row>
    <row r="89" spans="1:19" ht="45" customHeight="1" x14ac:dyDescent="0.25">
      <c r="A89" s="5905" t="s">
        <v>23</v>
      </c>
      <c r="B89" s="5905" t="s">
        <v>77</v>
      </c>
      <c r="C89" s="5905" t="s">
        <v>25</v>
      </c>
      <c r="D89" s="5905" t="s">
        <v>78</v>
      </c>
      <c r="E89" s="5905" t="s">
        <v>79</v>
      </c>
      <c r="F89" s="5906">
        <f>R89+R90+R91+R92+R93+R94+R95+R96+R97+R98+R99+R100</f>
        <v>16.919999999999998</v>
      </c>
      <c r="G89" s="5905" t="s">
        <v>35</v>
      </c>
      <c r="H89" s="5907">
        <v>963.37</v>
      </c>
      <c r="I89" s="5908">
        <v>963.37</v>
      </c>
      <c r="J89" s="5909">
        <v>0.2288</v>
      </c>
      <c r="K89" s="5910">
        <f>ROUND(I89,2)+(ROUND(I89,2)*J89)</f>
        <v>1183.7890560000001</v>
      </c>
      <c r="L89" s="5911">
        <f>ROUND(S89,2)+ROUND(S90,2)+ROUND(S91,2)+ROUND(S92,2)+ROUND(S93,2)+ROUND(S94,2)+ROUND(S95,2)+ROUND(S96,2)+ROUND(S97,2)+ROUND(S98,2)+ROUND(S99,2)+ROUND(S100,2)</f>
        <v>20029.679999999997</v>
      </c>
      <c r="M89" s="5905"/>
      <c r="N89" s="5905" t="s">
        <v>30</v>
      </c>
      <c r="O89" s="5905" t="s">
        <v>36</v>
      </c>
      <c r="P89" s="190" t="s">
        <v>20</v>
      </c>
      <c r="Q89" s="190" t="s">
        <v>29</v>
      </c>
      <c r="R89" s="191">
        <v>1.41</v>
      </c>
      <c r="S89" s="192">
        <f>ROUND(K89,2)*R89</f>
        <v>1669.1438999999998</v>
      </c>
    </row>
    <row r="90" spans="1:19" ht="45" customHeight="1" x14ac:dyDescent="0.25">
      <c r="A90" s="4666"/>
      <c r="B90" s="4666"/>
      <c r="C90" s="4666"/>
      <c r="D90" s="4666"/>
      <c r="E90" s="4666"/>
      <c r="F90" s="4666"/>
      <c r="G90" s="4666"/>
      <c r="H90" s="4666"/>
      <c r="I90" s="4666"/>
      <c r="J90" s="4666"/>
      <c r="K90" s="4666"/>
      <c r="L90" s="4666"/>
      <c r="M90" s="4666"/>
      <c r="N90" s="4666"/>
      <c r="O90" s="4666"/>
      <c r="P90" s="190" t="s">
        <v>30</v>
      </c>
      <c r="Q90" s="190" t="s">
        <v>37</v>
      </c>
      <c r="R90" s="193">
        <v>1.41</v>
      </c>
      <c r="S90" s="194">
        <f>ROUND(K89,2)*R90</f>
        <v>1669.1438999999998</v>
      </c>
    </row>
    <row r="91" spans="1:19" ht="45" customHeight="1" x14ac:dyDescent="0.25">
      <c r="A91" s="4666"/>
      <c r="B91" s="4666"/>
      <c r="C91" s="4666"/>
      <c r="D91" s="4666"/>
      <c r="E91" s="4666"/>
      <c r="F91" s="4666"/>
      <c r="G91" s="4666"/>
      <c r="H91" s="4666"/>
      <c r="I91" s="4666"/>
      <c r="J91" s="4666"/>
      <c r="K91" s="4666"/>
      <c r="L91" s="4666"/>
      <c r="M91" s="4666"/>
      <c r="N91" s="4666"/>
      <c r="O91" s="4666"/>
      <c r="P91" s="190" t="s">
        <v>38</v>
      </c>
      <c r="Q91" s="190" t="s">
        <v>39</v>
      </c>
      <c r="R91" s="195">
        <v>1.41</v>
      </c>
      <c r="S91" s="196">
        <f>ROUND(K89,2)*R91</f>
        <v>1669.1438999999998</v>
      </c>
    </row>
    <row r="92" spans="1:19" ht="45" customHeight="1" x14ac:dyDescent="0.25">
      <c r="A92" s="4666"/>
      <c r="B92" s="4666"/>
      <c r="C92" s="4666"/>
      <c r="D92" s="4666"/>
      <c r="E92" s="4666"/>
      <c r="F92" s="4666"/>
      <c r="G92" s="4666"/>
      <c r="H92" s="4666"/>
      <c r="I92" s="4666"/>
      <c r="J92" s="4666"/>
      <c r="K92" s="4666"/>
      <c r="L92" s="4666"/>
      <c r="M92" s="4666"/>
      <c r="N92" s="4666"/>
      <c r="O92" s="4666"/>
      <c r="P92" s="190" t="s">
        <v>40</v>
      </c>
      <c r="Q92" s="190" t="s">
        <v>41</v>
      </c>
      <c r="R92" s="197">
        <v>1.41</v>
      </c>
      <c r="S92" s="198">
        <f>ROUND(K89,2)*R92</f>
        <v>1669.1438999999998</v>
      </c>
    </row>
    <row r="93" spans="1:19" ht="45" customHeight="1" x14ac:dyDescent="0.25">
      <c r="A93" s="4666"/>
      <c r="B93" s="4666"/>
      <c r="C93" s="4666"/>
      <c r="D93" s="4666"/>
      <c r="E93" s="4666"/>
      <c r="F93" s="4666"/>
      <c r="G93" s="4666"/>
      <c r="H93" s="4666"/>
      <c r="I93" s="4666"/>
      <c r="J93" s="4666"/>
      <c r="K93" s="4666"/>
      <c r="L93" s="4666"/>
      <c r="M93" s="4666"/>
      <c r="N93" s="4666"/>
      <c r="O93" s="4666"/>
      <c r="P93" s="190" t="s">
        <v>42</v>
      </c>
      <c r="Q93" s="190" t="s">
        <v>43</v>
      </c>
      <c r="R93" s="199">
        <v>1.41</v>
      </c>
      <c r="S93" s="200">
        <f>ROUND(K89,2)*R93</f>
        <v>1669.1438999999998</v>
      </c>
    </row>
    <row r="94" spans="1:19" ht="45" customHeight="1" x14ac:dyDescent="0.25">
      <c r="A94" s="4666"/>
      <c r="B94" s="4666"/>
      <c r="C94" s="4666"/>
      <c r="D94" s="4666"/>
      <c r="E94" s="4666"/>
      <c r="F94" s="4666"/>
      <c r="G94" s="4666"/>
      <c r="H94" s="4666"/>
      <c r="I94" s="4666"/>
      <c r="J94" s="4666"/>
      <c r="K94" s="4666"/>
      <c r="L94" s="4666"/>
      <c r="M94" s="4666"/>
      <c r="N94" s="4666"/>
      <c r="O94" s="4666"/>
      <c r="P94" s="190" t="s">
        <v>44</v>
      </c>
      <c r="Q94" s="190" t="s">
        <v>45</v>
      </c>
      <c r="R94" s="201">
        <v>1.41</v>
      </c>
      <c r="S94" s="202">
        <f>ROUND(K89,2)*R94</f>
        <v>1669.1438999999998</v>
      </c>
    </row>
    <row r="95" spans="1:19" ht="45" customHeight="1" x14ac:dyDescent="0.25">
      <c r="A95" s="4666"/>
      <c r="B95" s="4666"/>
      <c r="C95" s="4666"/>
      <c r="D95" s="4666"/>
      <c r="E95" s="4666"/>
      <c r="F95" s="4666"/>
      <c r="G95" s="4666"/>
      <c r="H95" s="4666"/>
      <c r="I95" s="4666"/>
      <c r="J95" s="4666"/>
      <c r="K95" s="4666"/>
      <c r="L95" s="4666"/>
      <c r="M95" s="4666"/>
      <c r="N95" s="4666"/>
      <c r="O95" s="4666"/>
      <c r="P95" s="190" t="s">
        <v>46</v>
      </c>
      <c r="Q95" s="190" t="s">
        <v>47</v>
      </c>
      <c r="R95" s="203">
        <v>1.41</v>
      </c>
      <c r="S95" s="204">
        <f>ROUND(K89,2)*R95</f>
        <v>1669.1438999999998</v>
      </c>
    </row>
    <row r="96" spans="1:19" ht="45" customHeight="1" x14ac:dyDescent="0.25">
      <c r="A96" s="4666"/>
      <c r="B96" s="4666"/>
      <c r="C96" s="4666"/>
      <c r="D96" s="4666"/>
      <c r="E96" s="4666"/>
      <c r="F96" s="4666"/>
      <c r="G96" s="4666"/>
      <c r="H96" s="4666"/>
      <c r="I96" s="4666"/>
      <c r="J96" s="4666"/>
      <c r="K96" s="4666"/>
      <c r="L96" s="4666"/>
      <c r="M96" s="4666"/>
      <c r="N96" s="4666"/>
      <c r="O96" s="4666"/>
      <c r="P96" s="190" t="s">
        <v>48</v>
      </c>
      <c r="Q96" s="190" t="s">
        <v>49</v>
      </c>
      <c r="R96" s="205">
        <v>1.41</v>
      </c>
      <c r="S96" s="206">
        <f>ROUND(K89,2)*R96</f>
        <v>1669.1438999999998</v>
      </c>
    </row>
    <row r="97" spans="1:19" ht="45" customHeight="1" x14ac:dyDescent="0.25">
      <c r="A97" s="4666"/>
      <c r="B97" s="4666"/>
      <c r="C97" s="4666"/>
      <c r="D97" s="4666"/>
      <c r="E97" s="4666"/>
      <c r="F97" s="4666"/>
      <c r="G97" s="4666"/>
      <c r="H97" s="4666"/>
      <c r="I97" s="4666"/>
      <c r="J97" s="4666"/>
      <c r="K97" s="4666"/>
      <c r="L97" s="4666"/>
      <c r="M97" s="4666"/>
      <c r="N97" s="4666"/>
      <c r="O97" s="4666"/>
      <c r="P97" s="190" t="s">
        <v>50</v>
      </c>
      <c r="Q97" s="190" t="s">
        <v>51</v>
      </c>
      <c r="R97" s="207">
        <v>1.41</v>
      </c>
      <c r="S97" s="208">
        <f>ROUND(K89,2)*R97</f>
        <v>1669.1438999999998</v>
      </c>
    </row>
    <row r="98" spans="1:19" ht="45" customHeight="1" x14ac:dyDescent="0.25">
      <c r="A98" s="4666"/>
      <c r="B98" s="4666"/>
      <c r="C98" s="4666"/>
      <c r="D98" s="4666"/>
      <c r="E98" s="4666"/>
      <c r="F98" s="4666"/>
      <c r="G98" s="4666"/>
      <c r="H98" s="4666"/>
      <c r="I98" s="4666"/>
      <c r="J98" s="4666"/>
      <c r="K98" s="4666"/>
      <c r="L98" s="4666"/>
      <c r="M98" s="4666"/>
      <c r="N98" s="4666"/>
      <c r="O98" s="4666"/>
      <c r="P98" s="190" t="s">
        <v>52</v>
      </c>
      <c r="Q98" s="190" t="s">
        <v>53</v>
      </c>
      <c r="R98" s="209">
        <v>1.41</v>
      </c>
      <c r="S98" s="210">
        <f>ROUND(K89,2)*R98</f>
        <v>1669.1438999999998</v>
      </c>
    </row>
    <row r="99" spans="1:19" ht="45" customHeight="1" x14ac:dyDescent="0.25">
      <c r="A99" s="4666"/>
      <c r="B99" s="4666"/>
      <c r="C99" s="4666"/>
      <c r="D99" s="4666"/>
      <c r="E99" s="4666"/>
      <c r="F99" s="4666"/>
      <c r="G99" s="4666"/>
      <c r="H99" s="4666"/>
      <c r="I99" s="4666"/>
      <c r="J99" s="4666"/>
      <c r="K99" s="4666"/>
      <c r="L99" s="4666"/>
      <c r="M99" s="4666"/>
      <c r="N99" s="4666"/>
      <c r="O99" s="4666"/>
      <c r="P99" s="190" t="s">
        <v>54</v>
      </c>
      <c r="Q99" s="190" t="s">
        <v>55</v>
      </c>
      <c r="R99" s="211">
        <v>1.41</v>
      </c>
      <c r="S99" s="212">
        <f>ROUND(K89,2)*R99</f>
        <v>1669.1438999999998</v>
      </c>
    </row>
    <row r="100" spans="1:19" ht="45" customHeight="1" x14ac:dyDescent="0.25">
      <c r="A100" s="4666"/>
      <c r="B100" s="4666"/>
      <c r="C100" s="4666"/>
      <c r="D100" s="4666"/>
      <c r="E100" s="4666"/>
      <c r="F100" s="4666"/>
      <c r="G100" s="4666"/>
      <c r="H100" s="4666"/>
      <c r="I100" s="4666"/>
      <c r="J100" s="4666"/>
      <c r="K100" s="4666"/>
      <c r="L100" s="4666"/>
      <c r="M100" s="4666"/>
      <c r="N100" s="4666"/>
      <c r="O100" s="4666"/>
      <c r="P100" s="190" t="s">
        <v>56</v>
      </c>
      <c r="Q100" s="190" t="s">
        <v>57</v>
      </c>
      <c r="R100" s="213">
        <v>1.41</v>
      </c>
      <c r="S100" s="214">
        <f>ROUND(K89,2)*R100</f>
        <v>1669.1438999999998</v>
      </c>
    </row>
    <row r="101" spans="1:19" ht="45" customHeight="1" x14ac:dyDescent="0.25">
      <c r="A101" s="5884" t="s">
        <v>23</v>
      </c>
      <c r="B101" s="5884" t="s">
        <v>80</v>
      </c>
      <c r="C101" s="5884" t="s">
        <v>25</v>
      </c>
      <c r="D101" s="5884" t="s">
        <v>81</v>
      </c>
      <c r="E101" s="5884" t="s">
        <v>82</v>
      </c>
      <c r="F101" s="5885">
        <f>R101+R102+R103+R104+R105+R106+R107+R108+R109+R110+R111+R112</f>
        <v>85.080000000000027</v>
      </c>
      <c r="G101" s="5884" t="s">
        <v>35</v>
      </c>
      <c r="H101" s="5886">
        <v>29.57</v>
      </c>
      <c r="I101" s="5887">
        <v>29.57</v>
      </c>
      <c r="J101" s="5888">
        <v>0.2288</v>
      </c>
      <c r="K101" s="5889">
        <f>ROUND(I101,2)+(ROUND(I101,2)*J101)</f>
        <v>36.335616000000002</v>
      </c>
      <c r="L101" s="5890">
        <f>ROUND(S101,2)+ROUND(S102,2)+ROUND(S103,2)+ROUND(S104,2)+ROUND(S105,2)+ROUND(S106,2)+ROUND(S107,2)+ROUND(S108,2)+ROUND(S109,2)+ROUND(S110,2)+ROUND(S111,2)+ROUND(S112,2)</f>
        <v>3091.8000000000006</v>
      </c>
      <c r="M101" s="5884"/>
      <c r="N101" s="5884" t="s">
        <v>30</v>
      </c>
      <c r="O101" s="5884" t="s">
        <v>36</v>
      </c>
      <c r="P101" s="215" t="s">
        <v>20</v>
      </c>
      <c r="Q101" s="215" t="s">
        <v>29</v>
      </c>
      <c r="R101" s="216">
        <v>7.09</v>
      </c>
      <c r="S101" s="217">
        <f>ROUND(K101,2)*R101</f>
        <v>257.6506</v>
      </c>
    </row>
    <row r="102" spans="1:19" ht="45" customHeight="1" x14ac:dyDescent="0.25">
      <c r="A102" s="4666"/>
      <c r="B102" s="4666"/>
      <c r="C102" s="4666"/>
      <c r="D102" s="4666"/>
      <c r="E102" s="4666"/>
      <c r="F102" s="4666"/>
      <c r="G102" s="4666"/>
      <c r="H102" s="4666"/>
      <c r="I102" s="4666"/>
      <c r="J102" s="4666"/>
      <c r="K102" s="4666"/>
      <c r="L102" s="4666"/>
      <c r="M102" s="4666"/>
      <c r="N102" s="4666"/>
      <c r="O102" s="4666"/>
      <c r="P102" s="215" t="s">
        <v>30</v>
      </c>
      <c r="Q102" s="215" t="s">
        <v>37</v>
      </c>
      <c r="R102" s="218">
        <v>7.09</v>
      </c>
      <c r="S102" s="219">
        <f>ROUND(K101,2)*R102</f>
        <v>257.6506</v>
      </c>
    </row>
    <row r="103" spans="1:19" ht="45" customHeight="1" x14ac:dyDescent="0.25">
      <c r="A103" s="4666"/>
      <c r="B103" s="4666"/>
      <c r="C103" s="4666"/>
      <c r="D103" s="4666"/>
      <c r="E103" s="4666"/>
      <c r="F103" s="4666"/>
      <c r="G103" s="4666"/>
      <c r="H103" s="4666"/>
      <c r="I103" s="4666"/>
      <c r="J103" s="4666"/>
      <c r="K103" s="4666"/>
      <c r="L103" s="4666"/>
      <c r="M103" s="4666"/>
      <c r="N103" s="4666"/>
      <c r="O103" s="4666"/>
      <c r="P103" s="215" t="s">
        <v>38</v>
      </c>
      <c r="Q103" s="215" t="s">
        <v>39</v>
      </c>
      <c r="R103" s="220">
        <v>7.09</v>
      </c>
      <c r="S103" s="221">
        <f>ROUND(K101,2)*R103</f>
        <v>257.6506</v>
      </c>
    </row>
    <row r="104" spans="1:19" ht="45" customHeight="1" x14ac:dyDescent="0.25">
      <c r="A104" s="4666"/>
      <c r="B104" s="4666"/>
      <c r="C104" s="4666"/>
      <c r="D104" s="4666"/>
      <c r="E104" s="4666"/>
      <c r="F104" s="4666"/>
      <c r="G104" s="4666"/>
      <c r="H104" s="4666"/>
      <c r="I104" s="4666"/>
      <c r="J104" s="4666"/>
      <c r="K104" s="4666"/>
      <c r="L104" s="4666"/>
      <c r="M104" s="4666"/>
      <c r="N104" s="4666"/>
      <c r="O104" s="4666"/>
      <c r="P104" s="215" t="s">
        <v>40</v>
      </c>
      <c r="Q104" s="215" t="s">
        <v>41</v>
      </c>
      <c r="R104" s="222">
        <v>7.09</v>
      </c>
      <c r="S104" s="223">
        <f>ROUND(K101,2)*R104</f>
        <v>257.6506</v>
      </c>
    </row>
    <row r="105" spans="1:19" ht="45" customHeight="1" x14ac:dyDescent="0.25">
      <c r="A105" s="4666"/>
      <c r="B105" s="4666"/>
      <c r="C105" s="4666"/>
      <c r="D105" s="4666"/>
      <c r="E105" s="4666"/>
      <c r="F105" s="4666"/>
      <c r="G105" s="4666"/>
      <c r="H105" s="4666"/>
      <c r="I105" s="4666"/>
      <c r="J105" s="4666"/>
      <c r="K105" s="4666"/>
      <c r="L105" s="4666"/>
      <c r="M105" s="4666"/>
      <c r="N105" s="4666"/>
      <c r="O105" s="4666"/>
      <c r="P105" s="215" t="s">
        <v>42</v>
      </c>
      <c r="Q105" s="215" t="s">
        <v>43</v>
      </c>
      <c r="R105" s="224">
        <v>7.09</v>
      </c>
      <c r="S105" s="225">
        <f>ROUND(K101,2)*R105</f>
        <v>257.6506</v>
      </c>
    </row>
    <row r="106" spans="1:19" ht="45" customHeight="1" x14ac:dyDescent="0.25">
      <c r="A106" s="4666"/>
      <c r="B106" s="4666"/>
      <c r="C106" s="4666"/>
      <c r="D106" s="4666"/>
      <c r="E106" s="4666"/>
      <c r="F106" s="4666"/>
      <c r="G106" s="4666"/>
      <c r="H106" s="4666"/>
      <c r="I106" s="4666"/>
      <c r="J106" s="4666"/>
      <c r="K106" s="4666"/>
      <c r="L106" s="4666"/>
      <c r="M106" s="4666"/>
      <c r="N106" s="4666"/>
      <c r="O106" s="4666"/>
      <c r="P106" s="215" t="s">
        <v>44</v>
      </c>
      <c r="Q106" s="215" t="s">
        <v>45</v>
      </c>
      <c r="R106" s="226">
        <v>7.09</v>
      </c>
      <c r="S106" s="227">
        <f>ROUND(K101,2)*R106</f>
        <v>257.6506</v>
      </c>
    </row>
    <row r="107" spans="1:19" ht="45" customHeight="1" x14ac:dyDescent="0.25">
      <c r="A107" s="4666"/>
      <c r="B107" s="4666"/>
      <c r="C107" s="4666"/>
      <c r="D107" s="4666"/>
      <c r="E107" s="4666"/>
      <c r="F107" s="4666"/>
      <c r="G107" s="4666"/>
      <c r="H107" s="4666"/>
      <c r="I107" s="4666"/>
      <c r="J107" s="4666"/>
      <c r="K107" s="4666"/>
      <c r="L107" s="4666"/>
      <c r="M107" s="4666"/>
      <c r="N107" s="4666"/>
      <c r="O107" s="4666"/>
      <c r="P107" s="215" t="s">
        <v>46</v>
      </c>
      <c r="Q107" s="215" t="s">
        <v>47</v>
      </c>
      <c r="R107" s="228">
        <v>7.09</v>
      </c>
      <c r="S107" s="229">
        <f>ROUND(K101,2)*R107</f>
        <v>257.6506</v>
      </c>
    </row>
    <row r="108" spans="1:19" ht="45" customHeight="1" x14ac:dyDescent="0.25">
      <c r="A108" s="4666"/>
      <c r="B108" s="4666"/>
      <c r="C108" s="4666"/>
      <c r="D108" s="4666"/>
      <c r="E108" s="4666"/>
      <c r="F108" s="4666"/>
      <c r="G108" s="4666"/>
      <c r="H108" s="4666"/>
      <c r="I108" s="4666"/>
      <c r="J108" s="4666"/>
      <c r="K108" s="4666"/>
      <c r="L108" s="4666"/>
      <c r="M108" s="4666"/>
      <c r="N108" s="4666"/>
      <c r="O108" s="4666"/>
      <c r="P108" s="215" t="s">
        <v>48</v>
      </c>
      <c r="Q108" s="215" t="s">
        <v>49</v>
      </c>
      <c r="R108" s="230">
        <v>7.09</v>
      </c>
      <c r="S108" s="231">
        <f>ROUND(K101,2)*R108</f>
        <v>257.6506</v>
      </c>
    </row>
    <row r="109" spans="1:19" ht="45" customHeight="1" x14ac:dyDescent="0.25">
      <c r="A109" s="4666"/>
      <c r="B109" s="4666"/>
      <c r="C109" s="4666"/>
      <c r="D109" s="4666"/>
      <c r="E109" s="4666"/>
      <c r="F109" s="4666"/>
      <c r="G109" s="4666"/>
      <c r="H109" s="4666"/>
      <c r="I109" s="4666"/>
      <c r="J109" s="4666"/>
      <c r="K109" s="4666"/>
      <c r="L109" s="4666"/>
      <c r="M109" s="4666"/>
      <c r="N109" s="4666"/>
      <c r="O109" s="4666"/>
      <c r="P109" s="215" t="s">
        <v>50</v>
      </c>
      <c r="Q109" s="215" t="s">
        <v>51</v>
      </c>
      <c r="R109" s="232">
        <v>7.09</v>
      </c>
      <c r="S109" s="233">
        <f>ROUND(K101,2)*R109</f>
        <v>257.6506</v>
      </c>
    </row>
    <row r="110" spans="1:19" ht="45" customHeight="1" x14ac:dyDescent="0.25">
      <c r="A110" s="4666"/>
      <c r="B110" s="4666"/>
      <c r="C110" s="4666"/>
      <c r="D110" s="4666"/>
      <c r="E110" s="4666"/>
      <c r="F110" s="4666"/>
      <c r="G110" s="4666"/>
      <c r="H110" s="4666"/>
      <c r="I110" s="4666"/>
      <c r="J110" s="4666"/>
      <c r="K110" s="4666"/>
      <c r="L110" s="4666"/>
      <c r="M110" s="4666"/>
      <c r="N110" s="4666"/>
      <c r="O110" s="4666"/>
      <c r="P110" s="215" t="s">
        <v>52</v>
      </c>
      <c r="Q110" s="215" t="s">
        <v>53</v>
      </c>
      <c r="R110" s="234">
        <v>7.09</v>
      </c>
      <c r="S110" s="235">
        <f>ROUND(K101,2)*R110</f>
        <v>257.6506</v>
      </c>
    </row>
    <row r="111" spans="1:19" ht="45" customHeight="1" x14ac:dyDescent="0.25">
      <c r="A111" s="4666"/>
      <c r="B111" s="4666"/>
      <c r="C111" s="4666"/>
      <c r="D111" s="4666"/>
      <c r="E111" s="4666"/>
      <c r="F111" s="4666"/>
      <c r="G111" s="4666"/>
      <c r="H111" s="4666"/>
      <c r="I111" s="4666"/>
      <c r="J111" s="4666"/>
      <c r="K111" s="4666"/>
      <c r="L111" s="4666"/>
      <c r="M111" s="4666"/>
      <c r="N111" s="4666"/>
      <c r="O111" s="4666"/>
      <c r="P111" s="215" t="s">
        <v>54</v>
      </c>
      <c r="Q111" s="215" t="s">
        <v>55</v>
      </c>
      <c r="R111" s="236">
        <v>7.09</v>
      </c>
      <c r="S111" s="237">
        <f>ROUND(K101,2)*R111</f>
        <v>257.6506</v>
      </c>
    </row>
    <row r="112" spans="1:19" ht="45" customHeight="1" x14ac:dyDescent="0.25">
      <c r="A112" s="4666"/>
      <c r="B112" s="4666"/>
      <c r="C112" s="4666"/>
      <c r="D112" s="4666"/>
      <c r="E112" s="4666"/>
      <c r="F112" s="4666"/>
      <c r="G112" s="4666"/>
      <c r="H112" s="4666"/>
      <c r="I112" s="4666"/>
      <c r="J112" s="4666"/>
      <c r="K112" s="4666"/>
      <c r="L112" s="4666"/>
      <c r="M112" s="4666"/>
      <c r="N112" s="4666"/>
      <c r="O112" s="4666"/>
      <c r="P112" s="215" t="s">
        <v>56</v>
      </c>
      <c r="Q112" s="215" t="s">
        <v>57</v>
      </c>
      <c r="R112" s="238">
        <v>7.09</v>
      </c>
      <c r="S112" s="239">
        <f>ROUND(K101,2)*R112</f>
        <v>257.6506</v>
      </c>
    </row>
    <row r="113" spans="1:19" ht="45" customHeight="1" x14ac:dyDescent="0.25">
      <c r="A113" s="240" t="s">
        <v>19</v>
      </c>
      <c r="B113" s="240" t="s">
        <v>38</v>
      </c>
      <c r="C113" s="240" t="s">
        <v>21</v>
      </c>
      <c r="D113" s="240" t="s">
        <v>21</v>
      </c>
      <c r="E113" s="240" t="s">
        <v>83</v>
      </c>
      <c r="F113" s="240" t="s">
        <v>21</v>
      </c>
      <c r="G113" s="240" t="s">
        <v>21</v>
      </c>
      <c r="H113" s="240" t="s">
        <v>21</v>
      </c>
      <c r="I113" s="240" t="s">
        <v>21</v>
      </c>
      <c r="J113" s="240" t="s">
        <v>21</v>
      </c>
      <c r="K113" s="240" t="s">
        <v>21</v>
      </c>
      <c r="L113" s="241">
        <f>ROUND(L114,2)+ROUND(L126,2)+ROUND(L138,2)+ROUND(L150,2)+ROUND(L162,2)+ROUND(L174,2)+ROUND(L186,2)+ROUND(L198,2)</f>
        <v>94487.52</v>
      </c>
      <c r="M113" s="240" t="s">
        <v>21</v>
      </c>
      <c r="N113" s="240" t="s">
        <v>21</v>
      </c>
      <c r="O113" s="240" t="s">
        <v>21</v>
      </c>
      <c r="P113" s="240" t="s">
        <v>21</v>
      </c>
      <c r="Q113" s="240" t="s">
        <v>21</v>
      </c>
      <c r="R113" s="240" t="s">
        <v>21</v>
      </c>
      <c r="S113" s="240" t="s">
        <v>21</v>
      </c>
    </row>
    <row r="114" spans="1:19" ht="45" customHeight="1" x14ac:dyDescent="0.25">
      <c r="A114" s="5891" t="s">
        <v>23</v>
      </c>
      <c r="B114" s="5891" t="s">
        <v>84</v>
      </c>
      <c r="C114" s="5891" t="s">
        <v>25</v>
      </c>
      <c r="D114" s="5891" t="s">
        <v>85</v>
      </c>
      <c r="E114" s="5891" t="s">
        <v>86</v>
      </c>
      <c r="F114" s="5892">
        <f>R114+R115+R116+R117+R118+R119+R120+R121+R122+R123+R124+R125</f>
        <v>65.52</v>
      </c>
      <c r="G114" s="5891" t="s">
        <v>35</v>
      </c>
      <c r="H114" s="5893">
        <v>109.93</v>
      </c>
      <c r="I114" s="5894">
        <v>109.93</v>
      </c>
      <c r="J114" s="5895">
        <v>0.2288</v>
      </c>
      <c r="K114" s="5896">
        <f>ROUND(I114,2)+(ROUND(I114,2)*J114)</f>
        <v>135.08198400000001</v>
      </c>
      <c r="L114" s="5897">
        <f>ROUND(S114,2)+ROUND(S115,2)+ROUND(S116,2)+ROUND(S117,2)+ROUND(S118,2)+ROUND(S119,2)+ROUND(S120,2)+ROUND(S121,2)+ROUND(S122,2)+ROUND(S123,2)+ROUND(S124,2)+ROUND(S125,2)</f>
        <v>8850.48</v>
      </c>
      <c r="M114" s="5891"/>
      <c r="N114" s="5891" t="s">
        <v>38</v>
      </c>
      <c r="O114" s="5891" t="s">
        <v>87</v>
      </c>
      <c r="P114" s="242" t="s">
        <v>20</v>
      </c>
      <c r="Q114" s="242" t="s">
        <v>29</v>
      </c>
      <c r="R114" s="243">
        <v>5.46</v>
      </c>
      <c r="S114" s="244">
        <f>ROUND(K114,2)*R114</f>
        <v>737.53680000000008</v>
      </c>
    </row>
    <row r="115" spans="1:19" ht="45" customHeight="1" x14ac:dyDescent="0.25">
      <c r="A115" s="4666"/>
      <c r="B115" s="4666"/>
      <c r="C115" s="4666"/>
      <c r="D115" s="4666"/>
      <c r="E115" s="4666"/>
      <c r="F115" s="4666"/>
      <c r="G115" s="4666"/>
      <c r="H115" s="4666"/>
      <c r="I115" s="4666"/>
      <c r="J115" s="4666"/>
      <c r="K115" s="4666"/>
      <c r="L115" s="4666"/>
      <c r="M115" s="4666"/>
      <c r="N115" s="4666"/>
      <c r="O115" s="4666"/>
      <c r="P115" s="242" t="s">
        <v>30</v>
      </c>
      <c r="Q115" s="242" t="s">
        <v>37</v>
      </c>
      <c r="R115" s="245">
        <v>5.46</v>
      </c>
      <c r="S115" s="246">
        <f>ROUND(K114,2)*R115</f>
        <v>737.53680000000008</v>
      </c>
    </row>
    <row r="116" spans="1:19" ht="45" customHeight="1" x14ac:dyDescent="0.25">
      <c r="A116" s="4666"/>
      <c r="B116" s="4666"/>
      <c r="C116" s="4666"/>
      <c r="D116" s="4666"/>
      <c r="E116" s="4666"/>
      <c r="F116" s="4666"/>
      <c r="G116" s="4666"/>
      <c r="H116" s="4666"/>
      <c r="I116" s="4666"/>
      <c r="J116" s="4666"/>
      <c r="K116" s="4666"/>
      <c r="L116" s="4666"/>
      <c r="M116" s="4666"/>
      <c r="N116" s="4666"/>
      <c r="O116" s="4666"/>
      <c r="P116" s="242" t="s">
        <v>38</v>
      </c>
      <c r="Q116" s="242" t="s">
        <v>39</v>
      </c>
      <c r="R116" s="247">
        <v>5.46</v>
      </c>
      <c r="S116" s="248">
        <f>ROUND(K114,2)*R116</f>
        <v>737.53680000000008</v>
      </c>
    </row>
    <row r="117" spans="1:19" ht="45" customHeight="1" x14ac:dyDescent="0.25">
      <c r="A117" s="4666"/>
      <c r="B117" s="4666"/>
      <c r="C117" s="4666"/>
      <c r="D117" s="4666"/>
      <c r="E117" s="4666"/>
      <c r="F117" s="4666"/>
      <c r="G117" s="4666"/>
      <c r="H117" s="4666"/>
      <c r="I117" s="4666"/>
      <c r="J117" s="4666"/>
      <c r="K117" s="4666"/>
      <c r="L117" s="4666"/>
      <c r="M117" s="4666"/>
      <c r="N117" s="4666"/>
      <c r="O117" s="4666"/>
      <c r="P117" s="242" t="s">
        <v>40</v>
      </c>
      <c r="Q117" s="242" t="s">
        <v>41</v>
      </c>
      <c r="R117" s="249">
        <v>5.46</v>
      </c>
      <c r="S117" s="250">
        <f>ROUND(K114,2)*R117</f>
        <v>737.53680000000008</v>
      </c>
    </row>
    <row r="118" spans="1:19" ht="45" customHeight="1" x14ac:dyDescent="0.25">
      <c r="A118" s="4666"/>
      <c r="B118" s="4666"/>
      <c r="C118" s="4666"/>
      <c r="D118" s="4666"/>
      <c r="E118" s="4666"/>
      <c r="F118" s="4666"/>
      <c r="G118" s="4666"/>
      <c r="H118" s="4666"/>
      <c r="I118" s="4666"/>
      <c r="J118" s="4666"/>
      <c r="K118" s="4666"/>
      <c r="L118" s="4666"/>
      <c r="M118" s="4666"/>
      <c r="N118" s="4666"/>
      <c r="O118" s="4666"/>
      <c r="P118" s="242" t="s">
        <v>42</v>
      </c>
      <c r="Q118" s="242" t="s">
        <v>43</v>
      </c>
      <c r="R118" s="251">
        <v>5.46</v>
      </c>
      <c r="S118" s="252">
        <f>ROUND(K114,2)*R118</f>
        <v>737.53680000000008</v>
      </c>
    </row>
    <row r="119" spans="1:19" ht="45" customHeight="1" x14ac:dyDescent="0.25">
      <c r="A119" s="4666"/>
      <c r="B119" s="4666"/>
      <c r="C119" s="4666"/>
      <c r="D119" s="4666"/>
      <c r="E119" s="4666"/>
      <c r="F119" s="4666"/>
      <c r="G119" s="4666"/>
      <c r="H119" s="4666"/>
      <c r="I119" s="4666"/>
      <c r="J119" s="4666"/>
      <c r="K119" s="4666"/>
      <c r="L119" s="4666"/>
      <c r="M119" s="4666"/>
      <c r="N119" s="4666"/>
      <c r="O119" s="4666"/>
      <c r="P119" s="242" t="s">
        <v>44</v>
      </c>
      <c r="Q119" s="242" t="s">
        <v>45</v>
      </c>
      <c r="R119" s="253">
        <v>5.46</v>
      </c>
      <c r="S119" s="254">
        <f>ROUND(K114,2)*R119</f>
        <v>737.53680000000008</v>
      </c>
    </row>
    <row r="120" spans="1:19" ht="45" customHeight="1" x14ac:dyDescent="0.25">
      <c r="A120" s="4666"/>
      <c r="B120" s="4666"/>
      <c r="C120" s="4666"/>
      <c r="D120" s="4666"/>
      <c r="E120" s="4666"/>
      <c r="F120" s="4666"/>
      <c r="G120" s="4666"/>
      <c r="H120" s="4666"/>
      <c r="I120" s="4666"/>
      <c r="J120" s="4666"/>
      <c r="K120" s="4666"/>
      <c r="L120" s="4666"/>
      <c r="M120" s="4666"/>
      <c r="N120" s="4666"/>
      <c r="O120" s="4666"/>
      <c r="P120" s="242" t="s">
        <v>46</v>
      </c>
      <c r="Q120" s="242" t="s">
        <v>47</v>
      </c>
      <c r="R120" s="255">
        <v>5.46</v>
      </c>
      <c r="S120" s="256">
        <f>ROUND(K114,2)*R120</f>
        <v>737.53680000000008</v>
      </c>
    </row>
    <row r="121" spans="1:19" ht="45" customHeight="1" x14ac:dyDescent="0.25">
      <c r="A121" s="4666"/>
      <c r="B121" s="4666"/>
      <c r="C121" s="4666"/>
      <c r="D121" s="4666"/>
      <c r="E121" s="4666"/>
      <c r="F121" s="4666"/>
      <c r="G121" s="4666"/>
      <c r="H121" s="4666"/>
      <c r="I121" s="4666"/>
      <c r="J121" s="4666"/>
      <c r="K121" s="4666"/>
      <c r="L121" s="4666"/>
      <c r="M121" s="4666"/>
      <c r="N121" s="4666"/>
      <c r="O121" s="4666"/>
      <c r="P121" s="242" t="s">
        <v>48</v>
      </c>
      <c r="Q121" s="242" t="s">
        <v>49</v>
      </c>
      <c r="R121" s="257">
        <v>5.46</v>
      </c>
      <c r="S121" s="258">
        <f>ROUND(K114,2)*R121</f>
        <v>737.53680000000008</v>
      </c>
    </row>
    <row r="122" spans="1:19" ht="45" customHeight="1" x14ac:dyDescent="0.25">
      <c r="A122" s="4666"/>
      <c r="B122" s="4666"/>
      <c r="C122" s="4666"/>
      <c r="D122" s="4666"/>
      <c r="E122" s="4666"/>
      <c r="F122" s="4666"/>
      <c r="G122" s="4666"/>
      <c r="H122" s="4666"/>
      <c r="I122" s="4666"/>
      <c r="J122" s="4666"/>
      <c r="K122" s="4666"/>
      <c r="L122" s="4666"/>
      <c r="M122" s="4666"/>
      <c r="N122" s="4666"/>
      <c r="O122" s="4666"/>
      <c r="P122" s="242" t="s">
        <v>50</v>
      </c>
      <c r="Q122" s="242" t="s">
        <v>51</v>
      </c>
      <c r="R122" s="259">
        <v>5.46</v>
      </c>
      <c r="S122" s="260">
        <f>ROUND(K114,2)*R122</f>
        <v>737.53680000000008</v>
      </c>
    </row>
    <row r="123" spans="1:19" ht="45" customHeight="1" x14ac:dyDescent="0.25">
      <c r="A123" s="4666"/>
      <c r="B123" s="4666"/>
      <c r="C123" s="4666"/>
      <c r="D123" s="4666"/>
      <c r="E123" s="4666"/>
      <c r="F123" s="4666"/>
      <c r="G123" s="4666"/>
      <c r="H123" s="4666"/>
      <c r="I123" s="4666"/>
      <c r="J123" s="4666"/>
      <c r="K123" s="4666"/>
      <c r="L123" s="4666"/>
      <c r="M123" s="4666"/>
      <c r="N123" s="4666"/>
      <c r="O123" s="4666"/>
      <c r="P123" s="242" t="s">
        <v>52</v>
      </c>
      <c r="Q123" s="242" t="s">
        <v>53</v>
      </c>
      <c r="R123" s="261">
        <v>5.46</v>
      </c>
      <c r="S123" s="262">
        <f>ROUND(K114,2)*R123</f>
        <v>737.53680000000008</v>
      </c>
    </row>
    <row r="124" spans="1:19" ht="45" customHeight="1" x14ac:dyDescent="0.25">
      <c r="A124" s="4666"/>
      <c r="B124" s="4666"/>
      <c r="C124" s="4666"/>
      <c r="D124" s="4666"/>
      <c r="E124" s="4666"/>
      <c r="F124" s="4666"/>
      <c r="G124" s="4666"/>
      <c r="H124" s="4666"/>
      <c r="I124" s="4666"/>
      <c r="J124" s="4666"/>
      <c r="K124" s="4666"/>
      <c r="L124" s="4666"/>
      <c r="M124" s="4666"/>
      <c r="N124" s="4666"/>
      <c r="O124" s="4666"/>
      <c r="P124" s="242" t="s">
        <v>54</v>
      </c>
      <c r="Q124" s="242" t="s">
        <v>55</v>
      </c>
      <c r="R124" s="263">
        <v>5.46</v>
      </c>
      <c r="S124" s="264">
        <f>ROUND(K114,2)*R124</f>
        <v>737.53680000000008</v>
      </c>
    </row>
    <row r="125" spans="1:19" ht="45" customHeight="1" x14ac:dyDescent="0.25">
      <c r="A125" s="4666"/>
      <c r="B125" s="4666"/>
      <c r="C125" s="4666"/>
      <c r="D125" s="4666"/>
      <c r="E125" s="4666"/>
      <c r="F125" s="4666"/>
      <c r="G125" s="4666"/>
      <c r="H125" s="4666"/>
      <c r="I125" s="4666"/>
      <c r="J125" s="4666"/>
      <c r="K125" s="4666"/>
      <c r="L125" s="4666"/>
      <c r="M125" s="4666"/>
      <c r="N125" s="4666"/>
      <c r="O125" s="4666"/>
      <c r="P125" s="242" t="s">
        <v>56</v>
      </c>
      <c r="Q125" s="242" t="s">
        <v>57</v>
      </c>
      <c r="R125" s="265">
        <v>5.46</v>
      </c>
      <c r="S125" s="266">
        <f>ROUND(K114,2)*R125</f>
        <v>737.53680000000008</v>
      </c>
    </row>
    <row r="126" spans="1:19" ht="45" customHeight="1" x14ac:dyDescent="0.25">
      <c r="A126" s="5870" t="s">
        <v>23</v>
      </c>
      <c r="B126" s="5870" t="s">
        <v>88</v>
      </c>
      <c r="C126" s="5870" t="s">
        <v>25</v>
      </c>
      <c r="D126" s="5870" t="s">
        <v>62</v>
      </c>
      <c r="E126" s="5870" t="s">
        <v>63</v>
      </c>
      <c r="F126" s="5871">
        <f>R126+R127+R128+R129+R130+R131+R132+R133+R134+R135+R136+R137</f>
        <v>81.96</v>
      </c>
      <c r="G126" s="5870" t="s">
        <v>28</v>
      </c>
      <c r="H126" s="5872">
        <v>42.08</v>
      </c>
      <c r="I126" s="5873">
        <v>42.08</v>
      </c>
      <c r="J126" s="5874">
        <v>0.2288</v>
      </c>
      <c r="K126" s="5875">
        <f>ROUND(I126,2)+(ROUND(I126,2)*J126)</f>
        <v>51.707903999999999</v>
      </c>
      <c r="L126" s="5876">
        <f>ROUND(S126,2)+ROUND(S127,2)+ROUND(S128,2)+ROUND(S129,2)+ROUND(S130,2)+ROUND(S131,2)+ROUND(S132,2)+ROUND(S133,2)+ROUND(S134,2)+ROUND(S135,2)+ROUND(S136,2)+ROUND(S137,2)</f>
        <v>4238.1599999999989</v>
      </c>
      <c r="M126" s="5870"/>
      <c r="N126" s="5870" t="s">
        <v>38</v>
      </c>
      <c r="O126" s="5870" t="s">
        <v>87</v>
      </c>
      <c r="P126" s="267" t="s">
        <v>20</v>
      </c>
      <c r="Q126" s="267" t="s">
        <v>29</v>
      </c>
      <c r="R126" s="268">
        <v>6.83</v>
      </c>
      <c r="S126" s="269">
        <f>ROUND(K126,2)*R126</f>
        <v>353.17930000000001</v>
      </c>
    </row>
    <row r="127" spans="1:19" ht="45" customHeight="1" x14ac:dyDescent="0.25">
      <c r="A127" s="4666"/>
      <c r="B127" s="4666"/>
      <c r="C127" s="4666"/>
      <c r="D127" s="4666"/>
      <c r="E127" s="4666"/>
      <c r="F127" s="4666"/>
      <c r="G127" s="4666"/>
      <c r="H127" s="4666"/>
      <c r="I127" s="4666"/>
      <c r="J127" s="4666"/>
      <c r="K127" s="4666"/>
      <c r="L127" s="4666"/>
      <c r="M127" s="4666"/>
      <c r="N127" s="4666"/>
      <c r="O127" s="4666"/>
      <c r="P127" s="267" t="s">
        <v>30</v>
      </c>
      <c r="Q127" s="267" t="s">
        <v>37</v>
      </c>
      <c r="R127" s="270">
        <v>6.83</v>
      </c>
      <c r="S127" s="271">
        <f>ROUND(K126,2)*R127</f>
        <v>353.17930000000001</v>
      </c>
    </row>
    <row r="128" spans="1:19" ht="45" customHeight="1" x14ac:dyDescent="0.25">
      <c r="A128" s="4666"/>
      <c r="B128" s="4666"/>
      <c r="C128" s="4666"/>
      <c r="D128" s="4666"/>
      <c r="E128" s="4666"/>
      <c r="F128" s="4666"/>
      <c r="G128" s="4666"/>
      <c r="H128" s="4666"/>
      <c r="I128" s="4666"/>
      <c r="J128" s="4666"/>
      <c r="K128" s="4666"/>
      <c r="L128" s="4666"/>
      <c r="M128" s="4666"/>
      <c r="N128" s="4666"/>
      <c r="O128" s="4666"/>
      <c r="P128" s="267" t="s">
        <v>38</v>
      </c>
      <c r="Q128" s="267" t="s">
        <v>39</v>
      </c>
      <c r="R128" s="272">
        <v>6.83</v>
      </c>
      <c r="S128" s="273">
        <f>ROUND(K126,2)*R128</f>
        <v>353.17930000000001</v>
      </c>
    </row>
    <row r="129" spans="1:19" ht="45" customHeight="1" x14ac:dyDescent="0.25">
      <c r="A129" s="4666"/>
      <c r="B129" s="4666"/>
      <c r="C129" s="4666"/>
      <c r="D129" s="4666"/>
      <c r="E129" s="4666"/>
      <c r="F129" s="4666"/>
      <c r="G129" s="4666"/>
      <c r="H129" s="4666"/>
      <c r="I129" s="4666"/>
      <c r="J129" s="4666"/>
      <c r="K129" s="4666"/>
      <c r="L129" s="4666"/>
      <c r="M129" s="4666"/>
      <c r="N129" s="4666"/>
      <c r="O129" s="4666"/>
      <c r="P129" s="267" t="s">
        <v>40</v>
      </c>
      <c r="Q129" s="267" t="s">
        <v>41</v>
      </c>
      <c r="R129" s="274">
        <v>6.83</v>
      </c>
      <c r="S129" s="275">
        <f>ROUND(K126,2)*R129</f>
        <v>353.17930000000001</v>
      </c>
    </row>
    <row r="130" spans="1:19" ht="45" customHeight="1" x14ac:dyDescent="0.25">
      <c r="A130" s="4666"/>
      <c r="B130" s="4666"/>
      <c r="C130" s="4666"/>
      <c r="D130" s="4666"/>
      <c r="E130" s="4666"/>
      <c r="F130" s="4666"/>
      <c r="G130" s="4666"/>
      <c r="H130" s="4666"/>
      <c r="I130" s="4666"/>
      <c r="J130" s="4666"/>
      <c r="K130" s="4666"/>
      <c r="L130" s="4666"/>
      <c r="M130" s="4666"/>
      <c r="N130" s="4666"/>
      <c r="O130" s="4666"/>
      <c r="P130" s="267" t="s">
        <v>42</v>
      </c>
      <c r="Q130" s="267" t="s">
        <v>43</v>
      </c>
      <c r="R130" s="276">
        <v>6.83</v>
      </c>
      <c r="S130" s="277">
        <f>ROUND(K126,2)*R130</f>
        <v>353.17930000000001</v>
      </c>
    </row>
    <row r="131" spans="1:19" ht="45" customHeight="1" x14ac:dyDescent="0.25">
      <c r="A131" s="4666"/>
      <c r="B131" s="4666"/>
      <c r="C131" s="4666"/>
      <c r="D131" s="4666"/>
      <c r="E131" s="4666"/>
      <c r="F131" s="4666"/>
      <c r="G131" s="4666"/>
      <c r="H131" s="4666"/>
      <c r="I131" s="4666"/>
      <c r="J131" s="4666"/>
      <c r="K131" s="4666"/>
      <c r="L131" s="4666"/>
      <c r="M131" s="4666"/>
      <c r="N131" s="4666"/>
      <c r="O131" s="4666"/>
      <c r="P131" s="267" t="s">
        <v>44</v>
      </c>
      <c r="Q131" s="267" t="s">
        <v>45</v>
      </c>
      <c r="R131" s="278">
        <v>6.83</v>
      </c>
      <c r="S131" s="279">
        <f>ROUND(K126,2)*R131</f>
        <v>353.17930000000001</v>
      </c>
    </row>
    <row r="132" spans="1:19" ht="45" customHeight="1" x14ac:dyDescent="0.25">
      <c r="A132" s="4666"/>
      <c r="B132" s="4666"/>
      <c r="C132" s="4666"/>
      <c r="D132" s="4666"/>
      <c r="E132" s="4666"/>
      <c r="F132" s="4666"/>
      <c r="G132" s="4666"/>
      <c r="H132" s="4666"/>
      <c r="I132" s="4666"/>
      <c r="J132" s="4666"/>
      <c r="K132" s="4666"/>
      <c r="L132" s="4666"/>
      <c r="M132" s="4666"/>
      <c r="N132" s="4666"/>
      <c r="O132" s="4666"/>
      <c r="P132" s="267" t="s">
        <v>46</v>
      </c>
      <c r="Q132" s="267" t="s">
        <v>47</v>
      </c>
      <c r="R132" s="280">
        <v>6.83</v>
      </c>
      <c r="S132" s="281">
        <f>ROUND(K126,2)*R132</f>
        <v>353.17930000000001</v>
      </c>
    </row>
    <row r="133" spans="1:19" ht="45" customHeight="1" x14ac:dyDescent="0.25">
      <c r="A133" s="4666"/>
      <c r="B133" s="4666"/>
      <c r="C133" s="4666"/>
      <c r="D133" s="4666"/>
      <c r="E133" s="4666"/>
      <c r="F133" s="4666"/>
      <c r="G133" s="4666"/>
      <c r="H133" s="4666"/>
      <c r="I133" s="4666"/>
      <c r="J133" s="4666"/>
      <c r="K133" s="4666"/>
      <c r="L133" s="4666"/>
      <c r="M133" s="4666"/>
      <c r="N133" s="4666"/>
      <c r="O133" s="4666"/>
      <c r="P133" s="267" t="s">
        <v>48</v>
      </c>
      <c r="Q133" s="267" t="s">
        <v>49</v>
      </c>
      <c r="R133" s="282">
        <v>6.83</v>
      </c>
      <c r="S133" s="283">
        <f>ROUND(K126,2)*R133</f>
        <v>353.17930000000001</v>
      </c>
    </row>
    <row r="134" spans="1:19" ht="45" customHeight="1" x14ac:dyDescent="0.25">
      <c r="A134" s="4666"/>
      <c r="B134" s="4666"/>
      <c r="C134" s="4666"/>
      <c r="D134" s="4666"/>
      <c r="E134" s="4666"/>
      <c r="F134" s="4666"/>
      <c r="G134" s="4666"/>
      <c r="H134" s="4666"/>
      <c r="I134" s="4666"/>
      <c r="J134" s="4666"/>
      <c r="K134" s="4666"/>
      <c r="L134" s="4666"/>
      <c r="M134" s="4666"/>
      <c r="N134" s="4666"/>
      <c r="O134" s="4666"/>
      <c r="P134" s="267" t="s">
        <v>50</v>
      </c>
      <c r="Q134" s="267" t="s">
        <v>51</v>
      </c>
      <c r="R134" s="284">
        <v>6.83</v>
      </c>
      <c r="S134" s="285">
        <f>ROUND(K126,2)*R134</f>
        <v>353.17930000000001</v>
      </c>
    </row>
    <row r="135" spans="1:19" ht="45" customHeight="1" x14ac:dyDescent="0.25">
      <c r="A135" s="4666"/>
      <c r="B135" s="4666"/>
      <c r="C135" s="4666"/>
      <c r="D135" s="4666"/>
      <c r="E135" s="4666"/>
      <c r="F135" s="4666"/>
      <c r="G135" s="4666"/>
      <c r="H135" s="4666"/>
      <c r="I135" s="4666"/>
      <c r="J135" s="4666"/>
      <c r="K135" s="4666"/>
      <c r="L135" s="4666"/>
      <c r="M135" s="4666"/>
      <c r="N135" s="4666"/>
      <c r="O135" s="4666"/>
      <c r="P135" s="267" t="s">
        <v>52</v>
      </c>
      <c r="Q135" s="267" t="s">
        <v>53</v>
      </c>
      <c r="R135" s="286">
        <v>6.83</v>
      </c>
      <c r="S135" s="287">
        <f>ROUND(K126,2)*R135</f>
        <v>353.17930000000001</v>
      </c>
    </row>
    <row r="136" spans="1:19" ht="45" customHeight="1" x14ac:dyDescent="0.25">
      <c r="A136" s="4666"/>
      <c r="B136" s="4666"/>
      <c r="C136" s="4666"/>
      <c r="D136" s="4666"/>
      <c r="E136" s="4666"/>
      <c r="F136" s="4666"/>
      <c r="G136" s="4666"/>
      <c r="H136" s="4666"/>
      <c r="I136" s="4666"/>
      <c r="J136" s="4666"/>
      <c r="K136" s="4666"/>
      <c r="L136" s="4666"/>
      <c r="M136" s="4666"/>
      <c r="N136" s="4666"/>
      <c r="O136" s="4666"/>
      <c r="P136" s="267" t="s">
        <v>54</v>
      </c>
      <c r="Q136" s="267" t="s">
        <v>55</v>
      </c>
      <c r="R136" s="288">
        <v>6.83</v>
      </c>
      <c r="S136" s="289">
        <f>ROUND(K126,2)*R136</f>
        <v>353.17930000000001</v>
      </c>
    </row>
    <row r="137" spans="1:19" ht="45" customHeight="1" x14ac:dyDescent="0.25">
      <c r="A137" s="4666"/>
      <c r="B137" s="4666"/>
      <c r="C137" s="4666"/>
      <c r="D137" s="4666"/>
      <c r="E137" s="4666"/>
      <c r="F137" s="4666"/>
      <c r="G137" s="4666"/>
      <c r="H137" s="4666"/>
      <c r="I137" s="4666"/>
      <c r="J137" s="4666"/>
      <c r="K137" s="4666"/>
      <c r="L137" s="4666"/>
      <c r="M137" s="4666"/>
      <c r="N137" s="4666"/>
      <c r="O137" s="4666"/>
      <c r="P137" s="267" t="s">
        <v>56</v>
      </c>
      <c r="Q137" s="267" t="s">
        <v>57</v>
      </c>
      <c r="R137" s="290">
        <v>6.83</v>
      </c>
      <c r="S137" s="291">
        <f>ROUND(K126,2)*R137</f>
        <v>353.17930000000001</v>
      </c>
    </row>
    <row r="138" spans="1:19" ht="45" customHeight="1" x14ac:dyDescent="0.25">
      <c r="A138" s="5877" t="s">
        <v>23</v>
      </c>
      <c r="B138" s="5877" t="s">
        <v>89</v>
      </c>
      <c r="C138" s="5877" t="s">
        <v>25</v>
      </c>
      <c r="D138" s="5877" t="s">
        <v>90</v>
      </c>
      <c r="E138" s="5877" t="s">
        <v>91</v>
      </c>
      <c r="F138" s="5878">
        <f>R138+R139+R140+R141+R142+R143+R144+R145+R146+R147+R148+R149</f>
        <v>342.95999999999987</v>
      </c>
      <c r="G138" s="5877" t="s">
        <v>28</v>
      </c>
      <c r="H138" s="5879">
        <v>63.2</v>
      </c>
      <c r="I138" s="5880">
        <v>63.2</v>
      </c>
      <c r="J138" s="5881">
        <v>0.2288</v>
      </c>
      <c r="K138" s="5882">
        <f>ROUND(I138,2)+(ROUND(I138,2)*J138)</f>
        <v>77.660160000000005</v>
      </c>
      <c r="L138" s="5883">
        <f>ROUND(S138,2)+ROUND(S139,2)+ROUND(S140,2)+ROUND(S141,2)+ROUND(S142,2)+ROUND(S143,2)+ROUND(S144,2)+ROUND(S145,2)+ROUND(S146,2)+ROUND(S147,2)+ROUND(S148,2)+ROUND(S149,2)</f>
        <v>26634.240000000002</v>
      </c>
      <c r="M138" s="5877"/>
      <c r="N138" s="5877" t="s">
        <v>38</v>
      </c>
      <c r="O138" s="5877" t="s">
        <v>87</v>
      </c>
      <c r="P138" s="292" t="s">
        <v>20</v>
      </c>
      <c r="Q138" s="292" t="s">
        <v>29</v>
      </c>
      <c r="R138" s="293">
        <v>28.58</v>
      </c>
      <c r="S138" s="294">
        <f>ROUND(K138,2)*R138</f>
        <v>2219.5227999999997</v>
      </c>
    </row>
    <row r="139" spans="1:19" ht="45" customHeight="1" x14ac:dyDescent="0.25">
      <c r="A139" s="4666"/>
      <c r="B139" s="4666"/>
      <c r="C139" s="4666"/>
      <c r="D139" s="4666"/>
      <c r="E139" s="4666"/>
      <c r="F139" s="4666"/>
      <c r="G139" s="4666"/>
      <c r="H139" s="4666"/>
      <c r="I139" s="4666"/>
      <c r="J139" s="4666"/>
      <c r="K139" s="4666"/>
      <c r="L139" s="4666"/>
      <c r="M139" s="4666"/>
      <c r="N139" s="4666"/>
      <c r="O139" s="4666"/>
      <c r="P139" s="292" t="s">
        <v>30</v>
      </c>
      <c r="Q139" s="292" t="s">
        <v>37</v>
      </c>
      <c r="R139" s="295">
        <v>28.58</v>
      </c>
      <c r="S139" s="296">
        <f>ROUND(K138,2)*R139</f>
        <v>2219.5227999999997</v>
      </c>
    </row>
    <row r="140" spans="1:19" ht="45" customHeight="1" x14ac:dyDescent="0.25">
      <c r="A140" s="4666"/>
      <c r="B140" s="4666"/>
      <c r="C140" s="4666"/>
      <c r="D140" s="4666"/>
      <c r="E140" s="4666"/>
      <c r="F140" s="4666"/>
      <c r="G140" s="4666"/>
      <c r="H140" s="4666"/>
      <c r="I140" s="4666"/>
      <c r="J140" s="4666"/>
      <c r="K140" s="4666"/>
      <c r="L140" s="4666"/>
      <c r="M140" s="4666"/>
      <c r="N140" s="4666"/>
      <c r="O140" s="4666"/>
      <c r="P140" s="292" t="s">
        <v>38</v>
      </c>
      <c r="Q140" s="292" t="s">
        <v>39</v>
      </c>
      <c r="R140" s="297">
        <v>28.58</v>
      </c>
      <c r="S140" s="298">
        <f>ROUND(K138,2)*R140</f>
        <v>2219.5227999999997</v>
      </c>
    </row>
    <row r="141" spans="1:19" ht="45" customHeight="1" x14ac:dyDescent="0.25">
      <c r="A141" s="4666"/>
      <c r="B141" s="4666"/>
      <c r="C141" s="4666"/>
      <c r="D141" s="4666"/>
      <c r="E141" s="4666"/>
      <c r="F141" s="4666"/>
      <c r="G141" s="4666"/>
      <c r="H141" s="4666"/>
      <c r="I141" s="4666"/>
      <c r="J141" s="4666"/>
      <c r="K141" s="4666"/>
      <c r="L141" s="4666"/>
      <c r="M141" s="4666"/>
      <c r="N141" s="4666"/>
      <c r="O141" s="4666"/>
      <c r="P141" s="292" t="s">
        <v>40</v>
      </c>
      <c r="Q141" s="292" t="s">
        <v>41</v>
      </c>
      <c r="R141" s="299">
        <v>28.58</v>
      </c>
      <c r="S141" s="300">
        <f>ROUND(K138,2)*R141</f>
        <v>2219.5227999999997</v>
      </c>
    </row>
    <row r="142" spans="1:19" ht="45" customHeight="1" x14ac:dyDescent="0.25">
      <c r="A142" s="4666"/>
      <c r="B142" s="4666"/>
      <c r="C142" s="4666"/>
      <c r="D142" s="4666"/>
      <c r="E142" s="4666"/>
      <c r="F142" s="4666"/>
      <c r="G142" s="4666"/>
      <c r="H142" s="4666"/>
      <c r="I142" s="4666"/>
      <c r="J142" s="4666"/>
      <c r="K142" s="4666"/>
      <c r="L142" s="4666"/>
      <c r="M142" s="4666"/>
      <c r="N142" s="4666"/>
      <c r="O142" s="4666"/>
      <c r="P142" s="292" t="s">
        <v>42</v>
      </c>
      <c r="Q142" s="292" t="s">
        <v>43</v>
      </c>
      <c r="R142" s="301">
        <v>28.58</v>
      </c>
      <c r="S142" s="302">
        <f>ROUND(K138,2)*R142</f>
        <v>2219.5227999999997</v>
      </c>
    </row>
    <row r="143" spans="1:19" ht="45" customHeight="1" x14ac:dyDescent="0.25">
      <c r="A143" s="4666"/>
      <c r="B143" s="4666"/>
      <c r="C143" s="4666"/>
      <c r="D143" s="4666"/>
      <c r="E143" s="4666"/>
      <c r="F143" s="4666"/>
      <c r="G143" s="4666"/>
      <c r="H143" s="4666"/>
      <c r="I143" s="4666"/>
      <c r="J143" s="4666"/>
      <c r="K143" s="4666"/>
      <c r="L143" s="4666"/>
      <c r="M143" s="4666"/>
      <c r="N143" s="4666"/>
      <c r="O143" s="4666"/>
      <c r="P143" s="292" t="s">
        <v>44</v>
      </c>
      <c r="Q143" s="292" t="s">
        <v>45</v>
      </c>
      <c r="R143" s="303">
        <v>28.58</v>
      </c>
      <c r="S143" s="304">
        <f>ROUND(K138,2)*R143</f>
        <v>2219.5227999999997</v>
      </c>
    </row>
    <row r="144" spans="1:19" ht="45" customHeight="1" x14ac:dyDescent="0.25">
      <c r="A144" s="4666"/>
      <c r="B144" s="4666"/>
      <c r="C144" s="4666"/>
      <c r="D144" s="4666"/>
      <c r="E144" s="4666"/>
      <c r="F144" s="4666"/>
      <c r="G144" s="4666"/>
      <c r="H144" s="4666"/>
      <c r="I144" s="4666"/>
      <c r="J144" s="4666"/>
      <c r="K144" s="4666"/>
      <c r="L144" s="4666"/>
      <c r="M144" s="4666"/>
      <c r="N144" s="4666"/>
      <c r="O144" s="4666"/>
      <c r="P144" s="292" t="s">
        <v>46</v>
      </c>
      <c r="Q144" s="292" t="s">
        <v>47</v>
      </c>
      <c r="R144" s="305">
        <v>28.58</v>
      </c>
      <c r="S144" s="306">
        <f>ROUND(K138,2)*R144</f>
        <v>2219.5227999999997</v>
      </c>
    </row>
    <row r="145" spans="1:19" ht="45" customHeight="1" x14ac:dyDescent="0.25">
      <c r="A145" s="4666"/>
      <c r="B145" s="4666"/>
      <c r="C145" s="4666"/>
      <c r="D145" s="4666"/>
      <c r="E145" s="4666"/>
      <c r="F145" s="4666"/>
      <c r="G145" s="4666"/>
      <c r="H145" s="4666"/>
      <c r="I145" s="4666"/>
      <c r="J145" s="4666"/>
      <c r="K145" s="4666"/>
      <c r="L145" s="4666"/>
      <c r="M145" s="4666"/>
      <c r="N145" s="4666"/>
      <c r="O145" s="4666"/>
      <c r="P145" s="292" t="s">
        <v>48</v>
      </c>
      <c r="Q145" s="292" t="s">
        <v>49</v>
      </c>
      <c r="R145" s="307">
        <v>28.58</v>
      </c>
      <c r="S145" s="308">
        <f>ROUND(K138,2)*R145</f>
        <v>2219.5227999999997</v>
      </c>
    </row>
    <row r="146" spans="1:19" ht="45" customHeight="1" x14ac:dyDescent="0.25">
      <c r="A146" s="4666"/>
      <c r="B146" s="4666"/>
      <c r="C146" s="4666"/>
      <c r="D146" s="4666"/>
      <c r="E146" s="4666"/>
      <c r="F146" s="4666"/>
      <c r="G146" s="4666"/>
      <c r="H146" s="4666"/>
      <c r="I146" s="4666"/>
      <c r="J146" s="4666"/>
      <c r="K146" s="4666"/>
      <c r="L146" s="4666"/>
      <c r="M146" s="4666"/>
      <c r="N146" s="4666"/>
      <c r="O146" s="4666"/>
      <c r="P146" s="292" t="s">
        <v>50</v>
      </c>
      <c r="Q146" s="292" t="s">
        <v>51</v>
      </c>
      <c r="R146" s="309">
        <v>28.58</v>
      </c>
      <c r="S146" s="310">
        <f>ROUND(K138,2)*R146</f>
        <v>2219.5227999999997</v>
      </c>
    </row>
    <row r="147" spans="1:19" ht="45" customHeight="1" x14ac:dyDescent="0.25">
      <c r="A147" s="4666"/>
      <c r="B147" s="4666"/>
      <c r="C147" s="4666"/>
      <c r="D147" s="4666"/>
      <c r="E147" s="4666"/>
      <c r="F147" s="4666"/>
      <c r="G147" s="4666"/>
      <c r="H147" s="4666"/>
      <c r="I147" s="4666"/>
      <c r="J147" s="4666"/>
      <c r="K147" s="4666"/>
      <c r="L147" s="4666"/>
      <c r="M147" s="4666"/>
      <c r="N147" s="4666"/>
      <c r="O147" s="4666"/>
      <c r="P147" s="292" t="s">
        <v>52</v>
      </c>
      <c r="Q147" s="292" t="s">
        <v>53</v>
      </c>
      <c r="R147" s="311">
        <v>28.58</v>
      </c>
      <c r="S147" s="312">
        <f>ROUND(K138,2)*R147</f>
        <v>2219.5227999999997</v>
      </c>
    </row>
    <row r="148" spans="1:19" ht="45" customHeight="1" x14ac:dyDescent="0.25">
      <c r="A148" s="4666"/>
      <c r="B148" s="4666"/>
      <c r="C148" s="4666"/>
      <c r="D148" s="4666"/>
      <c r="E148" s="4666"/>
      <c r="F148" s="4666"/>
      <c r="G148" s="4666"/>
      <c r="H148" s="4666"/>
      <c r="I148" s="4666"/>
      <c r="J148" s="4666"/>
      <c r="K148" s="4666"/>
      <c r="L148" s="4666"/>
      <c r="M148" s="4666"/>
      <c r="N148" s="4666"/>
      <c r="O148" s="4666"/>
      <c r="P148" s="292" t="s">
        <v>54</v>
      </c>
      <c r="Q148" s="292" t="s">
        <v>55</v>
      </c>
      <c r="R148" s="313">
        <v>28.58</v>
      </c>
      <c r="S148" s="314">
        <f>ROUND(K138,2)*R148</f>
        <v>2219.5227999999997</v>
      </c>
    </row>
    <row r="149" spans="1:19" ht="45" customHeight="1" x14ac:dyDescent="0.25">
      <c r="A149" s="4666"/>
      <c r="B149" s="4666"/>
      <c r="C149" s="4666"/>
      <c r="D149" s="4666"/>
      <c r="E149" s="4666"/>
      <c r="F149" s="4666"/>
      <c r="G149" s="4666"/>
      <c r="H149" s="4666"/>
      <c r="I149" s="4666"/>
      <c r="J149" s="4666"/>
      <c r="K149" s="4666"/>
      <c r="L149" s="4666"/>
      <c r="M149" s="4666"/>
      <c r="N149" s="4666"/>
      <c r="O149" s="4666"/>
      <c r="P149" s="292" t="s">
        <v>56</v>
      </c>
      <c r="Q149" s="292" t="s">
        <v>57</v>
      </c>
      <c r="R149" s="315">
        <v>28.58</v>
      </c>
      <c r="S149" s="316">
        <f>ROUND(K138,2)*R149</f>
        <v>2219.5227999999997</v>
      </c>
    </row>
    <row r="150" spans="1:19" ht="45" customHeight="1" x14ac:dyDescent="0.25">
      <c r="A150" s="5856" t="s">
        <v>23</v>
      </c>
      <c r="B150" s="5856" t="s">
        <v>92</v>
      </c>
      <c r="C150" s="5856" t="s">
        <v>25</v>
      </c>
      <c r="D150" s="5856" t="s">
        <v>93</v>
      </c>
      <c r="E150" s="5856" t="s">
        <v>94</v>
      </c>
      <c r="F150" s="5857">
        <f>R150+R151+R152+R153+R154+R155+R156+R157+R158+R159+R160+R161</f>
        <v>964.79999999999984</v>
      </c>
      <c r="G150" s="5856" t="s">
        <v>70</v>
      </c>
      <c r="H150" s="5858">
        <v>15.61</v>
      </c>
      <c r="I150" s="5859">
        <v>15.61</v>
      </c>
      <c r="J150" s="5860">
        <v>0.2288</v>
      </c>
      <c r="K150" s="5861">
        <f>ROUND(I150,2)+(ROUND(I150,2)*J150)</f>
        <v>19.181567999999999</v>
      </c>
      <c r="L150" s="5862">
        <f>ROUND(S150,2)+ROUND(S151,2)+ROUND(S152,2)+ROUND(S153,2)+ROUND(S154,2)+ROUND(S155,2)+ROUND(S156,2)+ROUND(S157,2)+ROUND(S158,2)+ROUND(S159,2)+ROUND(S160,2)+ROUND(S161,2)</f>
        <v>18504.84</v>
      </c>
      <c r="M150" s="5856"/>
      <c r="N150" s="5856" t="s">
        <v>38</v>
      </c>
      <c r="O150" s="5856" t="s">
        <v>87</v>
      </c>
      <c r="P150" s="317" t="s">
        <v>20</v>
      </c>
      <c r="Q150" s="317" t="s">
        <v>29</v>
      </c>
      <c r="R150" s="318">
        <v>80.400000000000006</v>
      </c>
      <c r="S150" s="319">
        <f>ROUND(K150,2)*R150</f>
        <v>1542.0720000000001</v>
      </c>
    </row>
    <row r="151" spans="1:19" ht="45" customHeight="1" x14ac:dyDescent="0.25">
      <c r="A151" s="4666"/>
      <c r="B151" s="4666"/>
      <c r="C151" s="4666"/>
      <c r="D151" s="4666"/>
      <c r="E151" s="4666"/>
      <c r="F151" s="4666"/>
      <c r="G151" s="4666"/>
      <c r="H151" s="4666"/>
      <c r="I151" s="4666"/>
      <c r="J151" s="4666"/>
      <c r="K151" s="4666"/>
      <c r="L151" s="4666"/>
      <c r="M151" s="4666"/>
      <c r="N151" s="4666"/>
      <c r="O151" s="4666"/>
      <c r="P151" s="317" t="s">
        <v>30</v>
      </c>
      <c r="Q151" s="317" t="s">
        <v>37</v>
      </c>
      <c r="R151" s="320">
        <v>80.400000000000006</v>
      </c>
      <c r="S151" s="321">
        <f>ROUND(K150,2)*R151</f>
        <v>1542.0720000000001</v>
      </c>
    </row>
    <row r="152" spans="1:19" ht="45" customHeight="1" x14ac:dyDescent="0.25">
      <c r="A152" s="4666"/>
      <c r="B152" s="4666"/>
      <c r="C152" s="4666"/>
      <c r="D152" s="4666"/>
      <c r="E152" s="4666"/>
      <c r="F152" s="4666"/>
      <c r="G152" s="4666"/>
      <c r="H152" s="4666"/>
      <c r="I152" s="4666"/>
      <c r="J152" s="4666"/>
      <c r="K152" s="4666"/>
      <c r="L152" s="4666"/>
      <c r="M152" s="4666"/>
      <c r="N152" s="4666"/>
      <c r="O152" s="4666"/>
      <c r="P152" s="317" t="s">
        <v>38</v>
      </c>
      <c r="Q152" s="317" t="s">
        <v>39</v>
      </c>
      <c r="R152" s="322">
        <v>80.400000000000006</v>
      </c>
      <c r="S152" s="323">
        <f>ROUND(K150,2)*R152</f>
        <v>1542.0720000000001</v>
      </c>
    </row>
    <row r="153" spans="1:19" ht="45" customHeight="1" x14ac:dyDescent="0.25">
      <c r="A153" s="4666"/>
      <c r="B153" s="4666"/>
      <c r="C153" s="4666"/>
      <c r="D153" s="4666"/>
      <c r="E153" s="4666"/>
      <c r="F153" s="4666"/>
      <c r="G153" s="4666"/>
      <c r="H153" s="4666"/>
      <c r="I153" s="4666"/>
      <c r="J153" s="4666"/>
      <c r="K153" s="4666"/>
      <c r="L153" s="4666"/>
      <c r="M153" s="4666"/>
      <c r="N153" s="4666"/>
      <c r="O153" s="4666"/>
      <c r="P153" s="317" t="s">
        <v>40</v>
      </c>
      <c r="Q153" s="317" t="s">
        <v>41</v>
      </c>
      <c r="R153" s="324">
        <v>80.400000000000006</v>
      </c>
      <c r="S153" s="325">
        <f>ROUND(K150,2)*R153</f>
        <v>1542.0720000000001</v>
      </c>
    </row>
    <row r="154" spans="1:19" ht="45" customHeight="1" x14ac:dyDescent="0.25">
      <c r="A154" s="4666"/>
      <c r="B154" s="4666"/>
      <c r="C154" s="4666"/>
      <c r="D154" s="4666"/>
      <c r="E154" s="4666"/>
      <c r="F154" s="4666"/>
      <c r="G154" s="4666"/>
      <c r="H154" s="4666"/>
      <c r="I154" s="4666"/>
      <c r="J154" s="4666"/>
      <c r="K154" s="4666"/>
      <c r="L154" s="4666"/>
      <c r="M154" s="4666"/>
      <c r="N154" s="4666"/>
      <c r="O154" s="4666"/>
      <c r="P154" s="317" t="s">
        <v>42</v>
      </c>
      <c r="Q154" s="317" t="s">
        <v>43</v>
      </c>
      <c r="R154" s="326">
        <v>80.400000000000006</v>
      </c>
      <c r="S154" s="327">
        <f>ROUND(K150,2)*R154</f>
        <v>1542.0720000000001</v>
      </c>
    </row>
    <row r="155" spans="1:19" ht="45" customHeight="1" x14ac:dyDescent="0.25">
      <c r="A155" s="4666"/>
      <c r="B155" s="4666"/>
      <c r="C155" s="4666"/>
      <c r="D155" s="4666"/>
      <c r="E155" s="4666"/>
      <c r="F155" s="4666"/>
      <c r="G155" s="4666"/>
      <c r="H155" s="4666"/>
      <c r="I155" s="4666"/>
      <c r="J155" s="4666"/>
      <c r="K155" s="4666"/>
      <c r="L155" s="4666"/>
      <c r="M155" s="4666"/>
      <c r="N155" s="4666"/>
      <c r="O155" s="4666"/>
      <c r="P155" s="317" t="s">
        <v>44</v>
      </c>
      <c r="Q155" s="317" t="s">
        <v>45</v>
      </c>
      <c r="R155" s="328">
        <v>80.400000000000006</v>
      </c>
      <c r="S155" s="329">
        <f>ROUND(K150,2)*R155</f>
        <v>1542.0720000000001</v>
      </c>
    </row>
    <row r="156" spans="1:19" ht="45" customHeight="1" x14ac:dyDescent="0.25">
      <c r="A156" s="4666"/>
      <c r="B156" s="4666"/>
      <c r="C156" s="4666"/>
      <c r="D156" s="4666"/>
      <c r="E156" s="4666"/>
      <c r="F156" s="4666"/>
      <c r="G156" s="4666"/>
      <c r="H156" s="4666"/>
      <c r="I156" s="4666"/>
      <c r="J156" s="4666"/>
      <c r="K156" s="4666"/>
      <c r="L156" s="4666"/>
      <c r="M156" s="4666"/>
      <c r="N156" s="4666"/>
      <c r="O156" s="4666"/>
      <c r="P156" s="317" t="s">
        <v>46</v>
      </c>
      <c r="Q156" s="317" t="s">
        <v>47</v>
      </c>
      <c r="R156" s="330">
        <v>80.400000000000006</v>
      </c>
      <c r="S156" s="331">
        <f>ROUND(K150,2)*R156</f>
        <v>1542.0720000000001</v>
      </c>
    </row>
    <row r="157" spans="1:19" ht="45" customHeight="1" x14ac:dyDescent="0.25">
      <c r="A157" s="4666"/>
      <c r="B157" s="4666"/>
      <c r="C157" s="4666"/>
      <c r="D157" s="4666"/>
      <c r="E157" s="4666"/>
      <c r="F157" s="4666"/>
      <c r="G157" s="4666"/>
      <c r="H157" s="4666"/>
      <c r="I157" s="4666"/>
      <c r="J157" s="4666"/>
      <c r="K157" s="4666"/>
      <c r="L157" s="4666"/>
      <c r="M157" s="4666"/>
      <c r="N157" s="4666"/>
      <c r="O157" s="4666"/>
      <c r="P157" s="317" t="s">
        <v>48</v>
      </c>
      <c r="Q157" s="317" t="s">
        <v>49</v>
      </c>
      <c r="R157" s="332">
        <v>80.400000000000006</v>
      </c>
      <c r="S157" s="333">
        <f>ROUND(K150,2)*R157</f>
        <v>1542.0720000000001</v>
      </c>
    </row>
    <row r="158" spans="1:19" ht="45" customHeight="1" x14ac:dyDescent="0.25">
      <c r="A158" s="4666"/>
      <c r="B158" s="4666"/>
      <c r="C158" s="4666"/>
      <c r="D158" s="4666"/>
      <c r="E158" s="4666"/>
      <c r="F158" s="4666"/>
      <c r="G158" s="4666"/>
      <c r="H158" s="4666"/>
      <c r="I158" s="4666"/>
      <c r="J158" s="4666"/>
      <c r="K158" s="4666"/>
      <c r="L158" s="4666"/>
      <c r="M158" s="4666"/>
      <c r="N158" s="4666"/>
      <c r="O158" s="4666"/>
      <c r="P158" s="317" t="s">
        <v>50</v>
      </c>
      <c r="Q158" s="317" t="s">
        <v>51</v>
      </c>
      <c r="R158" s="334">
        <v>80.400000000000006</v>
      </c>
      <c r="S158" s="335">
        <f>ROUND(K150,2)*R158</f>
        <v>1542.0720000000001</v>
      </c>
    </row>
    <row r="159" spans="1:19" ht="45" customHeight="1" x14ac:dyDescent="0.25">
      <c r="A159" s="4666"/>
      <c r="B159" s="4666"/>
      <c r="C159" s="4666"/>
      <c r="D159" s="4666"/>
      <c r="E159" s="4666"/>
      <c r="F159" s="4666"/>
      <c r="G159" s="4666"/>
      <c r="H159" s="4666"/>
      <c r="I159" s="4666"/>
      <c r="J159" s="4666"/>
      <c r="K159" s="4666"/>
      <c r="L159" s="4666"/>
      <c r="M159" s="4666"/>
      <c r="N159" s="4666"/>
      <c r="O159" s="4666"/>
      <c r="P159" s="317" t="s">
        <v>52</v>
      </c>
      <c r="Q159" s="317" t="s">
        <v>53</v>
      </c>
      <c r="R159" s="336">
        <v>80.400000000000006</v>
      </c>
      <c r="S159" s="337">
        <f>ROUND(K150,2)*R159</f>
        <v>1542.0720000000001</v>
      </c>
    </row>
    <row r="160" spans="1:19" ht="45" customHeight="1" x14ac:dyDescent="0.25">
      <c r="A160" s="4666"/>
      <c r="B160" s="4666"/>
      <c r="C160" s="4666"/>
      <c r="D160" s="4666"/>
      <c r="E160" s="4666"/>
      <c r="F160" s="4666"/>
      <c r="G160" s="4666"/>
      <c r="H160" s="4666"/>
      <c r="I160" s="4666"/>
      <c r="J160" s="4666"/>
      <c r="K160" s="4666"/>
      <c r="L160" s="4666"/>
      <c r="M160" s="4666"/>
      <c r="N160" s="4666"/>
      <c r="O160" s="4666"/>
      <c r="P160" s="317" t="s">
        <v>54</v>
      </c>
      <c r="Q160" s="317" t="s">
        <v>55</v>
      </c>
      <c r="R160" s="338">
        <v>80.400000000000006</v>
      </c>
      <c r="S160" s="339">
        <f>ROUND(K150,2)*R160</f>
        <v>1542.0720000000001</v>
      </c>
    </row>
    <row r="161" spans="1:19" ht="45" customHeight="1" x14ac:dyDescent="0.25">
      <c r="A161" s="4666"/>
      <c r="B161" s="4666"/>
      <c r="C161" s="4666"/>
      <c r="D161" s="4666"/>
      <c r="E161" s="4666"/>
      <c r="F161" s="4666"/>
      <c r="G161" s="4666"/>
      <c r="H161" s="4666"/>
      <c r="I161" s="4666"/>
      <c r="J161" s="4666"/>
      <c r="K161" s="4666"/>
      <c r="L161" s="4666"/>
      <c r="M161" s="4666"/>
      <c r="N161" s="4666"/>
      <c r="O161" s="4666"/>
      <c r="P161" s="317" t="s">
        <v>56</v>
      </c>
      <c r="Q161" s="317" t="s">
        <v>57</v>
      </c>
      <c r="R161" s="340">
        <v>80.400000000000006</v>
      </c>
      <c r="S161" s="341">
        <f>ROUND(K150,2)*R161</f>
        <v>1542.0720000000001</v>
      </c>
    </row>
    <row r="162" spans="1:19" ht="45" customHeight="1" x14ac:dyDescent="0.25">
      <c r="A162" s="5863" t="s">
        <v>23</v>
      </c>
      <c r="B162" s="5863" t="s">
        <v>95</v>
      </c>
      <c r="C162" s="5863" t="s">
        <v>25</v>
      </c>
      <c r="D162" s="5863" t="s">
        <v>72</v>
      </c>
      <c r="E162" s="5863" t="s">
        <v>73</v>
      </c>
      <c r="F162" s="5864">
        <f>R162+R163+R164+R165+R166+R167+R168+R169+R170+R171+R172+R173</f>
        <v>92.40000000000002</v>
      </c>
      <c r="G162" s="5863" t="s">
        <v>70</v>
      </c>
      <c r="H162" s="5865">
        <v>16.72</v>
      </c>
      <c r="I162" s="5866">
        <v>16.72</v>
      </c>
      <c r="J162" s="5867">
        <v>0.2288</v>
      </c>
      <c r="K162" s="5868">
        <f>ROUND(I162,2)+(ROUND(I162,2)*J162)</f>
        <v>20.545535999999998</v>
      </c>
      <c r="L162" s="5869">
        <f>ROUND(S162,2)+ROUND(S163,2)+ROUND(S164,2)+ROUND(S165,2)+ROUND(S166,2)+ROUND(S167,2)+ROUND(S168,2)+ROUND(S169,2)+ROUND(S170,2)+ROUND(S171,2)+ROUND(S172,2)+ROUND(S173,2)</f>
        <v>1898.88</v>
      </c>
      <c r="M162" s="5863"/>
      <c r="N162" s="5863" t="s">
        <v>38</v>
      </c>
      <c r="O162" s="5863" t="s">
        <v>87</v>
      </c>
      <c r="P162" s="342" t="s">
        <v>20</v>
      </c>
      <c r="Q162" s="342" t="s">
        <v>29</v>
      </c>
      <c r="R162" s="343">
        <v>7.7</v>
      </c>
      <c r="S162" s="344">
        <f>ROUND(K162,2)*R162</f>
        <v>158.23500000000001</v>
      </c>
    </row>
    <row r="163" spans="1:19" ht="45" customHeight="1" x14ac:dyDescent="0.25">
      <c r="A163" s="4666"/>
      <c r="B163" s="4666"/>
      <c r="C163" s="4666"/>
      <c r="D163" s="4666"/>
      <c r="E163" s="4666"/>
      <c r="F163" s="4666"/>
      <c r="G163" s="4666"/>
      <c r="H163" s="4666"/>
      <c r="I163" s="4666"/>
      <c r="J163" s="4666"/>
      <c r="K163" s="4666"/>
      <c r="L163" s="4666"/>
      <c r="M163" s="4666"/>
      <c r="N163" s="4666"/>
      <c r="O163" s="4666"/>
      <c r="P163" s="342" t="s">
        <v>30</v>
      </c>
      <c r="Q163" s="342" t="s">
        <v>37</v>
      </c>
      <c r="R163" s="345">
        <v>7.7</v>
      </c>
      <c r="S163" s="346">
        <f>ROUND(K162,2)*R163</f>
        <v>158.23500000000001</v>
      </c>
    </row>
    <row r="164" spans="1:19" ht="45" customHeight="1" x14ac:dyDescent="0.25">
      <c r="A164" s="4666"/>
      <c r="B164" s="4666"/>
      <c r="C164" s="4666"/>
      <c r="D164" s="4666"/>
      <c r="E164" s="4666"/>
      <c r="F164" s="4666"/>
      <c r="G164" s="4666"/>
      <c r="H164" s="4666"/>
      <c r="I164" s="4666"/>
      <c r="J164" s="4666"/>
      <c r="K164" s="4666"/>
      <c r="L164" s="4666"/>
      <c r="M164" s="4666"/>
      <c r="N164" s="4666"/>
      <c r="O164" s="4666"/>
      <c r="P164" s="342" t="s">
        <v>38</v>
      </c>
      <c r="Q164" s="342" t="s">
        <v>39</v>
      </c>
      <c r="R164" s="347">
        <v>7.7</v>
      </c>
      <c r="S164" s="348">
        <f>ROUND(K162,2)*R164</f>
        <v>158.23500000000001</v>
      </c>
    </row>
    <row r="165" spans="1:19" ht="45" customHeight="1" x14ac:dyDescent="0.25">
      <c r="A165" s="4666"/>
      <c r="B165" s="4666"/>
      <c r="C165" s="4666"/>
      <c r="D165" s="4666"/>
      <c r="E165" s="4666"/>
      <c r="F165" s="4666"/>
      <c r="G165" s="4666"/>
      <c r="H165" s="4666"/>
      <c r="I165" s="4666"/>
      <c r="J165" s="4666"/>
      <c r="K165" s="4666"/>
      <c r="L165" s="4666"/>
      <c r="M165" s="4666"/>
      <c r="N165" s="4666"/>
      <c r="O165" s="4666"/>
      <c r="P165" s="342" t="s">
        <v>40</v>
      </c>
      <c r="Q165" s="342" t="s">
        <v>41</v>
      </c>
      <c r="R165" s="349">
        <v>7.7</v>
      </c>
      <c r="S165" s="350">
        <f>ROUND(K162,2)*R165</f>
        <v>158.23500000000001</v>
      </c>
    </row>
    <row r="166" spans="1:19" ht="45" customHeight="1" x14ac:dyDescent="0.25">
      <c r="A166" s="4666"/>
      <c r="B166" s="4666"/>
      <c r="C166" s="4666"/>
      <c r="D166" s="4666"/>
      <c r="E166" s="4666"/>
      <c r="F166" s="4666"/>
      <c r="G166" s="4666"/>
      <c r="H166" s="4666"/>
      <c r="I166" s="4666"/>
      <c r="J166" s="4666"/>
      <c r="K166" s="4666"/>
      <c r="L166" s="4666"/>
      <c r="M166" s="4666"/>
      <c r="N166" s="4666"/>
      <c r="O166" s="4666"/>
      <c r="P166" s="342" t="s">
        <v>42</v>
      </c>
      <c r="Q166" s="342" t="s">
        <v>43</v>
      </c>
      <c r="R166" s="351">
        <v>7.7</v>
      </c>
      <c r="S166" s="352">
        <f>ROUND(K162,2)*R166</f>
        <v>158.23500000000001</v>
      </c>
    </row>
    <row r="167" spans="1:19" ht="45" customHeight="1" x14ac:dyDescent="0.25">
      <c r="A167" s="4666"/>
      <c r="B167" s="4666"/>
      <c r="C167" s="4666"/>
      <c r="D167" s="4666"/>
      <c r="E167" s="4666"/>
      <c r="F167" s="4666"/>
      <c r="G167" s="4666"/>
      <c r="H167" s="4666"/>
      <c r="I167" s="4666"/>
      <c r="J167" s="4666"/>
      <c r="K167" s="4666"/>
      <c r="L167" s="4666"/>
      <c r="M167" s="4666"/>
      <c r="N167" s="4666"/>
      <c r="O167" s="4666"/>
      <c r="P167" s="342" t="s">
        <v>44</v>
      </c>
      <c r="Q167" s="342" t="s">
        <v>45</v>
      </c>
      <c r="R167" s="353">
        <v>7.7</v>
      </c>
      <c r="S167" s="354">
        <f>ROUND(K162,2)*R167</f>
        <v>158.23500000000001</v>
      </c>
    </row>
    <row r="168" spans="1:19" ht="45" customHeight="1" x14ac:dyDescent="0.25">
      <c r="A168" s="4666"/>
      <c r="B168" s="4666"/>
      <c r="C168" s="4666"/>
      <c r="D168" s="4666"/>
      <c r="E168" s="4666"/>
      <c r="F168" s="4666"/>
      <c r="G168" s="4666"/>
      <c r="H168" s="4666"/>
      <c r="I168" s="4666"/>
      <c r="J168" s="4666"/>
      <c r="K168" s="4666"/>
      <c r="L168" s="4666"/>
      <c r="M168" s="4666"/>
      <c r="N168" s="4666"/>
      <c r="O168" s="4666"/>
      <c r="P168" s="342" t="s">
        <v>46</v>
      </c>
      <c r="Q168" s="342" t="s">
        <v>47</v>
      </c>
      <c r="R168" s="355">
        <v>7.7</v>
      </c>
      <c r="S168" s="356">
        <f>ROUND(K162,2)*R168</f>
        <v>158.23500000000001</v>
      </c>
    </row>
    <row r="169" spans="1:19" ht="45" customHeight="1" x14ac:dyDescent="0.25">
      <c r="A169" s="4666"/>
      <c r="B169" s="4666"/>
      <c r="C169" s="4666"/>
      <c r="D169" s="4666"/>
      <c r="E169" s="4666"/>
      <c r="F169" s="4666"/>
      <c r="G169" s="4666"/>
      <c r="H169" s="4666"/>
      <c r="I169" s="4666"/>
      <c r="J169" s="4666"/>
      <c r="K169" s="4666"/>
      <c r="L169" s="4666"/>
      <c r="M169" s="4666"/>
      <c r="N169" s="4666"/>
      <c r="O169" s="4666"/>
      <c r="P169" s="342" t="s">
        <v>48</v>
      </c>
      <c r="Q169" s="342" t="s">
        <v>49</v>
      </c>
      <c r="R169" s="357">
        <v>7.7</v>
      </c>
      <c r="S169" s="358">
        <f>ROUND(K162,2)*R169</f>
        <v>158.23500000000001</v>
      </c>
    </row>
    <row r="170" spans="1:19" ht="45" customHeight="1" x14ac:dyDescent="0.25">
      <c r="A170" s="4666"/>
      <c r="B170" s="4666"/>
      <c r="C170" s="4666"/>
      <c r="D170" s="4666"/>
      <c r="E170" s="4666"/>
      <c r="F170" s="4666"/>
      <c r="G170" s="4666"/>
      <c r="H170" s="4666"/>
      <c r="I170" s="4666"/>
      <c r="J170" s="4666"/>
      <c r="K170" s="4666"/>
      <c r="L170" s="4666"/>
      <c r="M170" s="4666"/>
      <c r="N170" s="4666"/>
      <c r="O170" s="4666"/>
      <c r="P170" s="342" t="s">
        <v>50</v>
      </c>
      <c r="Q170" s="342" t="s">
        <v>51</v>
      </c>
      <c r="R170" s="359">
        <v>7.7</v>
      </c>
      <c r="S170" s="360">
        <f>ROUND(K162,2)*R170</f>
        <v>158.23500000000001</v>
      </c>
    </row>
    <row r="171" spans="1:19" ht="45" customHeight="1" x14ac:dyDescent="0.25">
      <c r="A171" s="4666"/>
      <c r="B171" s="4666"/>
      <c r="C171" s="4666"/>
      <c r="D171" s="4666"/>
      <c r="E171" s="4666"/>
      <c r="F171" s="4666"/>
      <c r="G171" s="4666"/>
      <c r="H171" s="4666"/>
      <c r="I171" s="4666"/>
      <c r="J171" s="4666"/>
      <c r="K171" s="4666"/>
      <c r="L171" s="4666"/>
      <c r="M171" s="4666"/>
      <c r="N171" s="4666"/>
      <c r="O171" s="4666"/>
      <c r="P171" s="342" t="s">
        <v>52</v>
      </c>
      <c r="Q171" s="342" t="s">
        <v>53</v>
      </c>
      <c r="R171" s="361">
        <v>7.7</v>
      </c>
      <c r="S171" s="362">
        <f>ROUND(K162,2)*R171</f>
        <v>158.23500000000001</v>
      </c>
    </row>
    <row r="172" spans="1:19" ht="45" customHeight="1" x14ac:dyDescent="0.25">
      <c r="A172" s="4666"/>
      <c r="B172" s="4666"/>
      <c r="C172" s="4666"/>
      <c r="D172" s="4666"/>
      <c r="E172" s="4666"/>
      <c r="F172" s="4666"/>
      <c r="G172" s="4666"/>
      <c r="H172" s="4666"/>
      <c r="I172" s="4666"/>
      <c r="J172" s="4666"/>
      <c r="K172" s="4666"/>
      <c r="L172" s="4666"/>
      <c r="M172" s="4666"/>
      <c r="N172" s="4666"/>
      <c r="O172" s="4666"/>
      <c r="P172" s="342" t="s">
        <v>54</v>
      </c>
      <c r="Q172" s="342" t="s">
        <v>55</v>
      </c>
      <c r="R172" s="363">
        <v>7.7</v>
      </c>
      <c r="S172" s="364">
        <f>ROUND(K162,2)*R172</f>
        <v>158.23500000000001</v>
      </c>
    </row>
    <row r="173" spans="1:19" ht="45" customHeight="1" x14ac:dyDescent="0.25">
      <c r="A173" s="4666"/>
      <c r="B173" s="4666"/>
      <c r="C173" s="4666"/>
      <c r="D173" s="4666"/>
      <c r="E173" s="4666"/>
      <c r="F173" s="4666"/>
      <c r="G173" s="4666"/>
      <c r="H173" s="4666"/>
      <c r="I173" s="4666"/>
      <c r="J173" s="4666"/>
      <c r="K173" s="4666"/>
      <c r="L173" s="4666"/>
      <c r="M173" s="4666"/>
      <c r="N173" s="4666"/>
      <c r="O173" s="4666"/>
      <c r="P173" s="342" t="s">
        <v>56</v>
      </c>
      <c r="Q173" s="342" t="s">
        <v>57</v>
      </c>
      <c r="R173" s="365">
        <v>7.7</v>
      </c>
      <c r="S173" s="366">
        <f>ROUND(K162,2)*R173</f>
        <v>158.23500000000001</v>
      </c>
    </row>
    <row r="174" spans="1:19" ht="45" customHeight="1" x14ac:dyDescent="0.25">
      <c r="A174" s="5842" t="s">
        <v>23</v>
      </c>
      <c r="B174" s="5842" t="s">
        <v>96</v>
      </c>
      <c r="C174" s="5842" t="s">
        <v>25</v>
      </c>
      <c r="D174" s="5842" t="s">
        <v>75</v>
      </c>
      <c r="E174" s="5842" t="s">
        <v>76</v>
      </c>
      <c r="F174" s="5843">
        <f>R174+R175+R176+R177+R178+R179+R180+R181+R182+R183+R184+R185</f>
        <v>468</v>
      </c>
      <c r="G174" s="5842" t="s">
        <v>70</v>
      </c>
      <c r="H174" s="5844">
        <v>17.88</v>
      </c>
      <c r="I174" s="5845">
        <v>17.88</v>
      </c>
      <c r="J174" s="5846">
        <v>0.2288</v>
      </c>
      <c r="K174" s="5847">
        <f>ROUND(I174,2)+(ROUND(I174,2)*J174)</f>
        <v>21.970943999999999</v>
      </c>
      <c r="L174" s="5848">
        <f>ROUND(S174,2)+ROUND(S175,2)+ROUND(S176,2)+ROUND(S177,2)+ROUND(S178,2)+ROUND(S179,2)+ROUND(S180,2)+ROUND(S181,2)+ROUND(S182,2)+ROUND(S183,2)+ROUND(S184,2)+ROUND(S185,2)</f>
        <v>10281.960000000001</v>
      </c>
      <c r="M174" s="5842"/>
      <c r="N174" s="5842" t="s">
        <v>38</v>
      </c>
      <c r="O174" s="5842" t="s">
        <v>87</v>
      </c>
      <c r="P174" s="367" t="s">
        <v>20</v>
      </c>
      <c r="Q174" s="367" t="s">
        <v>29</v>
      </c>
      <c r="R174" s="368">
        <v>39</v>
      </c>
      <c r="S174" s="369">
        <f>ROUND(K174,2)*R174</f>
        <v>856.82999999999993</v>
      </c>
    </row>
    <row r="175" spans="1:19" ht="45" customHeight="1" x14ac:dyDescent="0.25">
      <c r="A175" s="4666"/>
      <c r="B175" s="4666"/>
      <c r="C175" s="4666"/>
      <c r="D175" s="4666"/>
      <c r="E175" s="4666"/>
      <c r="F175" s="4666"/>
      <c r="G175" s="4666"/>
      <c r="H175" s="4666"/>
      <c r="I175" s="4666"/>
      <c r="J175" s="4666"/>
      <c r="K175" s="4666"/>
      <c r="L175" s="4666"/>
      <c r="M175" s="4666"/>
      <c r="N175" s="4666"/>
      <c r="O175" s="4666"/>
      <c r="P175" s="367" t="s">
        <v>30</v>
      </c>
      <c r="Q175" s="367" t="s">
        <v>37</v>
      </c>
      <c r="R175" s="370">
        <v>39</v>
      </c>
      <c r="S175" s="371">
        <f>ROUND(K174,2)*R175</f>
        <v>856.82999999999993</v>
      </c>
    </row>
    <row r="176" spans="1:19" ht="45" customHeight="1" x14ac:dyDescent="0.25">
      <c r="A176" s="4666"/>
      <c r="B176" s="4666"/>
      <c r="C176" s="4666"/>
      <c r="D176" s="4666"/>
      <c r="E176" s="4666"/>
      <c r="F176" s="4666"/>
      <c r="G176" s="4666"/>
      <c r="H176" s="4666"/>
      <c r="I176" s="4666"/>
      <c r="J176" s="4666"/>
      <c r="K176" s="4666"/>
      <c r="L176" s="4666"/>
      <c r="M176" s="4666"/>
      <c r="N176" s="4666"/>
      <c r="O176" s="4666"/>
      <c r="P176" s="367" t="s">
        <v>38</v>
      </c>
      <c r="Q176" s="367" t="s">
        <v>39</v>
      </c>
      <c r="R176" s="372">
        <v>39</v>
      </c>
      <c r="S176" s="373">
        <f>ROUND(K174,2)*R176</f>
        <v>856.82999999999993</v>
      </c>
    </row>
    <row r="177" spans="1:19" ht="45" customHeight="1" x14ac:dyDescent="0.25">
      <c r="A177" s="4666"/>
      <c r="B177" s="4666"/>
      <c r="C177" s="4666"/>
      <c r="D177" s="4666"/>
      <c r="E177" s="4666"/>
      <c r="F177" s="4666"/>
      <c r="G177" s="4666"/>
      <c r="H177" s="4666"/>
      <c r="I177" s="4666"/>
      <c r="J177" s="4666"/>
      <c r="K177" s="4666"/>
      <c r="L177" s="4666"/>
      <c r="M177" s="4666"/>
      <c r="N177" s="4666"/>
      <c r="O177" s="4666"/>
      <c r="P177" s="367" t="s">
        <v>40</v>
      </c>
      <c r="Q177" s="367" t="s">
        <v>41</v>
      </c>
      <c r="R177" s="374">
        <v>39</v>
      </c>
      <c r="S177" s="375">
        <f>ROUND(K174,2)*R177</f>
        <v>856.82999999999993</v>
      </c>
    </row>
    <row r="178" spans="1:19" ht="45" customHeight="1" x14ac:dyDescent="0.25">
      <c r="A178" s="4666"/>
      <c r="B178" s="4666"/>
      <c r="C178" s="4666"/>
      <c r="D178" s="4666"/>
      <c r="E178" s="4666"/>
      <c r="F178" s="4666"/>
      <c r="G178" s="4666"/>
      <c r="H178" s="4666"/>
      <c r="I178" s="4666"/>
      <c r="J178" s="4666"/>
      <c r="K178" s="4666"/>
      <c r="L178" s="4666"/>
      <c r="M178" s="4666"/>
      <c r="N178" s="4666"/>
      <c r="O178" s="4666"/>
      <c r="P178" s="367" t="s">
        <v>42</v>
      </c>
      <c r="Q178" s="367" t="s">
        <v>43</v>
      </c>
      <c r="R178" s="376">
        <v>39</v>
      </c>
      <c r="S178" s="377">
        <f>ROUND(K174,2)*R178</f>
        <v>856.82999999999993</v>
      </c>
    </row>
    <row r="179" spans="1:19" ht="45" customHeight="1" x14ac:dyDescent="0.25">
      <c r="A179" s="4666"/>
      <c r="B179" s="4666"/>
      <c r="C179" s="4666"/>
      <c r="D179" s="4666"/>
      <c r="E179" s="4666"/>
      <c r="F179" s="4666"/>
      <c r="G179" s="4666"/>
      <c r="H179" s="4666"/>
      <c r="I179" s="4666"/>
      <c r="J179" s="4666"/>
      <c r="K179" s="4666"/>
      <c r="L179" s="4666"/>
      <c r="M179" s="4666"/>
      <c r="N179" s="4666"/>
      <c r="O179" s="4666"/>
      <c r="P179" s="367" t="s">
        <v>44</v>
      </c>
      <c r="Q179" s="367" t="s">
        <v>45</v>
      </c>
      <c r="R179" s="378">
        <v>39</v>
      </c>
      <c r="S179" s="379">
        <f>ROUND(K174,2)*R179</f>
        <v>856.82999999999993</v>
      </c>
    </row>
    <row r="180" spans="1:19" ht="45" customHeight="1" x14ac:dyDescent="0.25">
      <c r="A180" s="4666"/>
      <c r="B180" s="4666"/>
      <c r="C180" s="4666"/>
      <c r="D180" s="4666"/>
      <c r="E180" s="4666"/>
      <c r="F180" s="4666"/>
      <c r="G180" s="4666"/>
      <c r="H180" s="4666"/>
      <c r="I180" s="4666"/>
      <c r="J180" s="4666"/>
      <c r="K180" s="4666"/>
      <c r="L180" s="4666"/>
      <c r="M180" s="4666"/>
      <c r="N180" s="4666"/>
      <c r="O180" s="4666"/>
      <c r="P180" s="367" t="s">
        <v>46</v>
      </c>
      <c r="Q180" s="367" t="s">
        <v>47</v>
      </c>
      <c r="R180" s="380">
        <v>39</v>
      </c>
      <c r="S180" s="381">
        <f>ROUND(K174,2)*R180</f>
        <v>856.82999999999993</v>
      </c>
    </row>
    <row r="181" spans="1:19" ht="45" customHeight="1" x14ac:dyDescent="0.25">
      <c r="A181" s="4666"/>
      <c r="B181" s="4666"/>
      <c r="C181" s="4666"/>
      <c r="D181" s="4666"/>
      <c r="E181" s="4666"/>
      <c r="F181" s="4666"/>
      <c r="G181" s="4666"/>
      <c r="H181" s="4666"/>
      <c r="I181" s="4666"/>
      <c r="J181" s="4666"/>
      <c r="K181" s="4666"/>
      <c r="L181" s="4666"/>
      <c r="M181" s="4666"/>
      <c r="N181" s="4666"/>
      <c r="O181" s="4666"/>
      <c r="P181" s="367" t="s">
        <v>48</v>
      </c>
      <c r="Q181" s="367" t="s">
        <v>49</v>
      </c>
      <c r="R181" s="382">
        <v>39</v>
      </c>
      <c r="S181" s="383">
        <f>ROUND(K174,2)*R181</f>
        <v>856.82999999999993</v>
      </c>
    </row>
    <row r="182" spans="1:19" ht="45" customHeight="1" x14ac:dyDescent="0.25">
      <c r="A182" s="4666"/>
      <c r="B182" s="4666"/>
      <c r="C182" s="4666"/>
      <c r="D182" s="4666"/>
      <c r="E182" s="4666"/>
      <c r="F182" s="4666"/>
      <c r="G182" s="4666"/>
      <c r="H182" s="4666"/>
      <c r="I182" s="4666"/>
      <c r="J182" s="4666"/>
      <c r="K182" s="4666"/>
      <c r="L182" s="4666"/>
      <c r="M182" s="4666"/>
      <c r="N182" s="4666"/>
      <c r="O182" s="4666"/>
      <c r="P182" s="367" t="s">
        <v>50</v>
      </c>
      <c r="Q182" s="367" t="s">
        <v>51</v>
      </c>
      <c r="R182" s="384">
        <v>39</v>
      </c>
      <c r="S182" s="385">
        <f>ROUND(K174,2)*R182</f>
        <v>856.82999999999993</v>
      </c>
    </row>
    <row r="183" spans="1:19" ht="45" customHeight="1" x14ac:dyDescent="0.25">
      <c r="A183" s="4666"/>
      <c r="B183" s="4666"/>
      <c r="C183" s="4666"/>
      <c r="D183" s="4666"/>
      <c r="E183" s="4666"/>
      <c r="F183" s="4666"/>
      <c r="G183" s="4666"/>
      <c r="H183" s="4666"/>
      <c r="I183" s="4666"/>
      <c r="J183" s="4666"/>
      <c r="K183" s="4666"/>
      <c r="L183" s="4666"/>
      <c r="M183" s="4666"/>
      <c r="N183" s="4666"/>
      <c r="O183" s="4666"/>
      <c r="P183" s="367" t="s">
        <v>52</v>
      </c>
      <c r="Q183" s="367" t="s">
        <v>53</v>
      </c>
      <c r="R183" s="386">
        <v>39</v>
      </c>
      <c r="S183" s="387">
        <f>ROUND(K174,2)*R183</f>
        <v>856.82999999999993</v>
      </c>
    </row>
    <row r="184" spans="1:19" ht="45" customHeight="1" x14ac:dyDescent="0.25">
      <c r="A184" s="4666"/>
      <c r="B184" s="4666"/>
      <c r="C184" s="4666"/>
      <c r="D184" s="4666"/>
      <c r="E184" s="4666"/>
      <c r="F184" s="4666"/>
      <c r="G184" s="4666"/>
      <c r="H184" s="4666"/>
      <c r="I184" s="4666"/>
      <c r="J184" s="4666"/>
      <c r="K184" s="4666"/>
      <c r="L184" s="4666"/>
      <c r="M184" s="4666"/>
      <c r="N184" s="4666"/>
      <c r="O184" s="4666"/>
      <c r="P184" s="367" t="s">
        <v>54</v>
      </c>
      <c r="Q184" s="367" t="s">
        <v>55</v>
      </c>
      <c r="R184" s="388">
        <v>39</v>
      </c>
      <c r="S184" s="389">
        <f>ROUND(K174,2)*R184</f>
        <v>856.82999999999993</v>
      </c>
    </row>
    <row r="185" spans="1:19" ht="45" customHeight="1" x14ac:dyDescent="0.25">
      <c r="A185" s="4666"/>
      <c r="B185" s="4666"/>
      <c r="C185" s="4666"/>
      <c r="D185" s="4666"/>
      <c r="E185" s="4666"/>
      <c r="F185" s="4666"/>
      <c r="G185" s="4666"/>
      <c r="H185" s="4666"/>
      <c r="I185" s="4666"/>
      <c r="J185" s="4666"/>
      <c r="K185" s="4666"/>
      <c r="L185" s="4666"/>
      <c r="M185" s="4666"/>
      <c r="N185" s="4666"/>
      <c r="O185" s="4666"/>
      <c r="P185" s="367" t="s">
        <v>56</v>
      </c>
      <c r="Q185" s="367" t="s">
        <v>57</v>
      </c>
      <c r="R185" s="390">
        <v>39</v>
      </c>
      <c r="S185" s="391">
        <f>ROUND(K174,2)*R185</f>
        <v>856.82999999999993</v>
      </c>
    </row>
    <row r="186" spans="1:19" ht="45" customHeight="1" x14ac:dyDescent="0.25">
      <c r="A186" s="5849" t="s">
        <v>23</v>
      </c>
      <c r="B186" s="5849" t="s">
        <v>97</v>
      </c>
      <c r="C186" s="5849" t="s">
        <v>25</v>
      </c>
      <c r="D186" s="5849" t="s">
        <v>98</v>
      </c>
      <c r="E186" s="5849" t="s">
        <v>99</v>
      </c>
      <c r="F186" s="5850">
        <f>R186+R187+R188+R189+R190+R191+R192+R193+R194+R195+R196+R197</f>
        <v>22.919999999999998</v>
      </c>
      <c r="G186" s="5849" t="s">
        <v>35</v>
      </c>
      <c r="H186" s="5851">
        <v>805.25</v>
      </c>
      <c r="I186" s="5852">
        <v>805.25</v>
      </c>
      <c r="J186" s="5853">
        <v>0.2288</v>
      </c>
      <c r="K186" s="5854">
        <f>ROUND(I186,2)+(ROUND(I186,2)*J186)</f>
        <v>989.49119999999994</v>
      </c>
      <c r="L186" s="5855">
        <f>ROUND(S186,2)+ROUND(S187,2)+ROUND(S188,2)+ROUND(S189,2)+ROUND(S190,2)+ROUND(S191,2)+ROUND(S192,2)+ROUND(S193,2)+ROUND(S194,2)+ROUND(S195,2)+ROUND(S196,2)+ROUND(S197,2)</f>
        <v>22679.16</v>
      </c>
      <c r="M186" s="5849"/>
      <c r="N186" s="5849" t="s">
        <v>38</v>
      </c>
      <c r="O186" s="5849" t="s">
        <v>87</v>
      </c>
      <c r="P186" s="392" t="s">
        <v>20</v>
      </c>
      <c r="Q186" s="392" t="s">
        <v>29</v>
      </c>
      <c r="R186" s="393">
        <v>1.91</v>
      </c>
      <c r="S186" s="394">
        <f>ROUND(K186,2)*R186</f>
        <v>1889.9259</v>
      </c>
    </row>
    <row r="187" spans="1:19" ht="45" customHeight="1" x14ac:dyDescent="0.25">
      <c r="A187" s="4666"/>
      <c r="B187" s="4666"/>
      <c r="C187" s="4666"/>
      <c r="D187" s="4666"/>
      <c r="E187" s="4666"/>
      <c r="F187" s="4666"/>
      <c r="G187" s="4666"/>
      <c r="H187" s="4666"/>
      <c r="I187" s="4666"/>
      <c r="J187" s="4666"/>
      <c r="K187" s="4666"/>
      <c r="L187" s="4666"/>
      <c r="M187" s="4666"/>
      <c r="N187" s="4666"/>
      <c r="O187" s="4666"/>
      <c r="P187" s="392" t="s">
        <v>30</v>
      </c>
      <c r="Q187" s="392" t="s">
        <v>37</v>
      </c>
      <c r="R187" s="395">
        <v>1.91</v>
      </c>
      <c r="S187" s="396">
        <f>ROUND(K186,2)*R187</f>
        <v>1889.9259</v>
      </c>
    </row>
    <row r="188" spans="1:19" ht="45" customHeight="1" x14ac:dyDescent="0.25">
      <c r="A188" s="4666"/>
      <c r="B188" s="4666"/>
      <c r="C188" s="4666"/>
      <c r="D188" s="4666"/>
      <c r="E188" s="4666"/>
      <c r="F188" s="4666"/>
      <c r="G188" s="4666"/>
      <c r="H188" s="4666"/>
      <c r="I188" s="4666"/>
      <c r="J188" s="4666"/>
      <c r="K188" s="4666"/>
      <c r="L188" s="4666"/>
      <c r="M188" s="4666"/>
      <c r="N188" s="4666"/>
      <c r="O188" s="4666"/>
      <c r="P188" s="392" t="s">
        <v>38</v>
      </c>
      <c r="Q188" s="392" t="s">
        <v>39</v>
      </c>
      <c r="R188" s="397">
        <v>1.91</v>
      </c>
      <c r="S188" s="398">
        <f>ROUND(K186,2)*R188</f>
        <v>1889.9259</v>
      </c>
    </row>
    <row r="189" spans="1:19" ht="45" customHeight="1" x14ac:dyDescent="0.25">
      <c r="A189" s="4666"/>
      <c r="B189" s="4666"/>
      <c r="C189" s="4666"/>
      <c r="D189" s="4666"/>
      <c r="E189" s="4666"/>
      <c r="F189" s="4666"/>
      <c r="G189" s="4666"/>
      <c r="H189" s="4666"/>
      <c r="I189" s="4666"/>
      <c r="J189" s="4666"/>
      <c r="K189" s="4666"/>
      <c r="L189" s="4666"/>
      <c r="M189" s="4666"/>
      <c r="N189" s="4666"/>
      <c r="O189" s="4666"/>
      <c r="P189" s="392" t="s">
        <v>40</v>
      </c>
      <c r="Q189" s="392" t="s">
        <v>41</v>
      </c>
      <c r="R189" s="399">
        <v>1.91</v>
      </c>
      <c r="S189" s="400">
        <f>ROUND(K186,2)*R189</f>
        <v>1889.9259</v>
      </c>
    </row>
    <row r="190" spans="1:19" ht="45" customHeight="1" x14ac:dyDescent="0.25">
      <c r="A190" s="4666"/>
      <c r="B190" s="4666"/>
      <c r="C190" s="4666"/>
      <c r="D190" s="4666"/>
      <c r="E190" s="4666"/>
      <c r="F190" s="4666"/>
      <c r="G190" s="4666"/>
      <c r="H190" s="4666"/>
      <c r="I190" s="4666"/>
      <c r="J190" s="4666"/>
      <c r="K190" s="4666"/>
      <c r="L190" s="4666"/>
      <c r="M190" s="4666"/>
      <c r="N190" s="4666"/>
      <c r="O190" s="4666"/>
      <c r="P190" s="392" t="s">
        <v>42</v>
      </c>
      <c r="Q190" s="392" t="s">
        <v>43</v>
      </c>
      <c r="R190" s="401">
        <v>1.91</v>
      </c>
      <c r="S190" s="402">
        <f>ROUND(K186,2)*R190</f>
        <v>1889.9259</v>
      </c>
    </row>
    <row r="191" spans="1:19" ht="45" customHeight="1" x14ac:dyDescent="0.25">
      <c r="A191" s="4666"/>
      <c r="B191" s="4666"/>
      <c r="C191" s="4666"/>
      <c r="D191" s="4666"/>
      <c r="E191" s="4666"/>
      <c r="F191" s="4666"/>
      <c r="G191" s="4666"/>
      <c r="H191" s="4666"/>
      <c r="I191" s="4666"/>
      <c r="J191" s="4666"/>
      <c r="K191" s="4666"/>
      <c r="L191" s="4666"/>
      <c r="M191" s="4666"/>
      <c r="N191" s="4666"/>
      <c r="O191" s="4666"/>
      <c r="P191" s="392" t="s">
        <v>44</v>
      </c>
      <c r="Q191" s="392" t="s">
        <v>45</v>
      </c>
      <c r="R191" s="403">
        <v>1.91</v>
      </c>
      <c r="S191" s="404">
        <f>ROUND(K186,2)*R191</f>
        <v>1889.9259</v>
      </c>
    </row>
    <row r="192" spans="1:19" ht="45" customHeight="1" x14ac:dyDescent="0.25">
      <c r="A192" s="4666"/>
      <c r="B192" s="4666"/>
      <c r="C192" s="4666"/>
      <c r="D192" s="4666"/>
      <c r="E192" s="4666"/>
      <c r="F192" s="4666"/>
      <c r="G192" s="4666"/>
      <c r="H192" s="4666"/>
      <c r="I192" s="4666"/>
      <c r="J192" s="4666"/>
      <c r="K192" s="4666"/>
      <c r="L192" s="4666"/>
      <c r="M192" s="4666"/>
      <c r="N192" s="4666"/>
      <c r="O192" s="4666"/>
      <c r="P192" s="392" t="s">
        <v>46</v>
      </c>
      <c r="Q192" s="392" t="s">
        <v>47</v>
      </c>
      <c r="R192" s="405">
        <v>1.91</v>
      </c>
      <c r="S192" s="406">
        <f>ROUND(K186,2)*R192</f>
        <v>1889.9259</v>
      </c>
    </row>
    <row r="193" spans="1:19" ht="45" customHeight="1" x14ac:dyDescent="0.25">
      <c r="A193" s="4666"/>
      <c r="B193" s="4666"/>
      <c r="C193" s="4666"/>
      <c r="D193" s="4666"/>
      <c r="E193" s="4666"/>
      <c r="F193" s="4666"/>
      <c r="G193" s="4666"/>
      <c r="H193" s="4666"/>
      <c r="I193" s="4666"/>
      <c r="J193" s="4666"/>
      <c r="K193" s="4666"/>
      <c r="L193" s="4666"/>
      <c r="M193" s="4666"/>
      <c r="N193" s="4666"/>
      <c r="O193" s="4666"/>
      <c r="P193" s="392" t="s">
        <v>48</v>
      </c>
      <c r="Q193" s="392" t="s">
        <v>49</v>
      </c>
      <c r="R193" s="407">
        <v>1.91</v>
      </c>
      <c r="S193" s="408">
        <f>ROUND(K186,2)*R193</f>
        <v>1889.9259</v>
      </c>
    </row>
    <row r="194" spans="1:19" ht="45" customHeight="1" x14ac:dyDescent="0.25">
      <c r="A194" s="4666"/>
      <c r="B194" s="4666"/>
      <c r="C194" s="4666"/>
      <c r="D194" s="4666"/>
      <c r="E194" s="4666"/>
      <c r="F194" s="4666"/>
      <c r="G194" s="4666"/>
      <c r="H194" s="4666"/>
      <c r="I194" s="4666"/>
      <c r="J194" s="4666"/>
      <c r="K194" s="4666"/>
      <c r="L194" s="4666"/>
      <c r="M194" s="4666"/>
      <c r="N194" s="4666"/>
      <c r="O194" s="4666"/>
      <c r="P194" s="392" t="s">
        <v>50</v>
      </c>
      <c r="Q194" s="392" t="s">
        <v>51</v>
      </c>
      <c r="R194" s="409">
        <v>1.91</v>
      </c>
      <c r="S194" s="410">
        <f>ROUND(K186,2)*R194</f>
        <v>1889.9259</v>
      </c>
    </row>
    <row r="195" spans="1:19" ht="45" customHeight="1" x14ac:dyDescent="0.25">
      <c r="A195" s="4666"/>
      <c r="B195" s="4666"/>
      <c r="C195" s="4666"/>
      <c r="D195" s="4666"/>
      <c r="E195" s="4666"/>
      <c r="F195" s="4666"/>
      <c r="G195" s="4666"/>
      <c r="H195" s="4666"/>
      <c r="I195" s="4666"/>
      <c r="J195" s="4666"/>
      <c r="K195" s="4666"/>
      <c r="L195" s="4666"/>
      <c r="M195" s="4666"/>
      <c r="N195" s="4666"/>
      <c r="O195" s="4666"/>
      <c r="P195" s="392" t="s">
        <v>52</v>
      </c>
      <c r="Q195" s="392" t="s">
        <v>53</v>
      </c>
      <c r="R195" s="411">
        <v>1.91</v>
      </c>
      <c r="S195" s="412">
        <f>ROUND(K186,2)*R195</f>
        <v>1889.9259</v>
      </c>
    </row>
    <row r="196" spans="1:19" ht="45" customHeight="1" x14ac:dyDescent="0.25">
      <c r="A196" s="4666"/>
      <c r="B196" s="4666"/>
      <c r="C196" s="4666"/>
      <c r="D196" s="4666"/>
      <c r="E196" s="4666"/>
      <c r="F196" s="4666"/>
      <c r="G196" s="4666"/>
      <c r="H196" s="4666"/>
      <c r="I196" s="4666"/>
      <c r="J196" s="4666"/>
      <c r="K196" s="4666"/>
      <c r="L196" s="4666"/>
      <c r="M196" s="4666"/>
      <c r="N196" s="4666"/>
      <c r="O196" s="4666"/>
      <c r="P196" s="392" t="s">
        <v>54</v>
      </c>
      <c r="Q196" s="392" t="s">
        <v>55</v>
      </c>
      <c r="R196" s="413">
        <v>1.91</v>
      </c>
      <c r="S196" s="414">
        <f>ROUND(K186,2)*R196</f>
        <v>1889.9259</v>
      </c>
    </row>
    <row r="197" spans="1:19" ht="45" customHeight="1" x14ac:dyDescent="0.25">
      <c r="A197" s="4666"/>
      <c r="B197" s="4666"/>
      <c r="C197" s="4666"/>
      <c r="D197" s="4666"/>
      <c r="E197" s="4666"/>
      <c r="F197" s="4666"/>
      <c r="G197" s="4666"/>
      <c r="H197" s="4666"/>
      <c r="I197" s="4666"/>
      <c r="J197" s="4666"/>
      <c r="K197" s="4666"/>
      <c r="L197" s="4666"/>
      <c r="M197" s="4666"/>
      <c r="N197" s="4666"/>
      <c r="O197" s="4666"/>
      <c r="P197" s="392" t="s">
        <v>56</v>
      </c>
      <c r="Q197" s="392" t="s">
        <v>57</v>
      </c>
      <c r="R197" s="415">
        <v>1.91</v>
      </c>
      <c r="S197" s="416">
        <f>ROUND(K186,2)*R197</f>
        <v>1889.9259</v>
      </c>
    </row>
    <row r="198" spans="1:19" ht="45" customHeight="1" x14ac:dyDescent="0.25">
      <c r="A198" s="5828" t="s">
        <v>23</v>
      </c>
      <c r="B198" s="5828" t="s">
        <v>100</v>
      </c>
      <c r="C198" s="5828" t="s">
        <v>25</v>
      </c>
      <c r="D198" s="5828" t="s">
        <v>81</v>
      </c>
      <c r="E198" s="5828" t="s">
        <v>82</v>
      </c>
      <c r="F198" s="5829">
        <f>R198+R199+R200+R201+R202+R203+R204+R205+R206+R207+R208+R209</f>
        <v>38.520000000000003</v>
      </c>
      <c r="G198" s="5828" t="s">
        <v>35</v>
      </c>
      <c r="H198" s="5830">
        <v>29.57</v>
      </c>
      <c r="I198" s="5831">
        <v>29.57</v>
      </c>
      <c r="J198" s="5832">
        <v>0.2288</v>
      </c>
      <c r="K198" s="5833">
        <f>ROUND(I198,2)+(ROUND(I198,2)*J198)</f>
        <v>36.335616000000002</v>
      </c>
      <c r="L198" s="5834">
        <f>ROUND(S198,2)+ROUND(S199,2)+ROUND(S200,2)+ROUND(S201,2)+ROUND(S202,2)+ROUND(S203,2)+ROUND(S204,2)+ROUND(S205,2)+ROUND(S206,2)+ROUND(S207,2)+ROUND(S208,2)+ROUND(S209,2)</f>
        <v>1399.8000000000002</v>
      </c>
      <c r="M198" s="5828"/>
      <c r="N198" s="5828" t="s">
        <v>38</v>
      </c>
      <c r="O198" s="5828" t="s">
        <v>87</v>
      </c>
      <c r="P198" s="417" t="s">
        <v>20</v>
      </c>
      <c r="Q198" s="417" t="s">
        <v>29</v>
      </c>
      <c r="R198" s="418">
        <v>3.21</v>
      </c>
      <c r="S198" s="419">
        <f>ROUND(K198,2)*R198</f>
        <v>116.65140000000001</v>
      </c>
    </row>
    <row r="199" spans="1:19" ht="45" customHeight="1" x14ac:dyDescent="0.25">
      <c r="A199" s="4666"/>
      <c r="B199" s="4666"/>
      <c r="C199" s="4666"/>
      <c r="D199" s="4666"/>
      <c r="E199" s="4666"/>
      <c r="F199" s="4666"/>
      <c r="G199" s="4666"/>
      <c r="H199" s="4666"/>
      <c r="I199" s="4666"/>
      <c r="J199" s="4666"/>
      <c r="K199" s="4666"/>
      <c r="L199" s="4666"/>
      <c r="M199" s="4666"/>
      <c r="N199" s="4666"/>
      <c r="O199" s="4666"/>
      <c r="P199" s="417" t="s">
        <v>30</v>
      </c>
      <c r="Q199" s="417" t="s">
        <v>37</v>
      </c>
      <c r="R199" s="420">
        <v>3.21</v>
      </c>
      <c r="S199" s="421">
        <f>ROUND(K198,2)*R199</f>
        <v>116.65140000000001</v>
      </c>
    </row>
    <row r="200" spans="1:19" ht="45" customHeight="1" x14ac:dyDescent="0.25">
      <c r="A200" s="4666"/>
      <c r="B200" s="4666"/>
      <c r="C200" s="4666"/>
      <c r="D200" s="4666"/>
      <c r="E200" s="4666"/>
      <c r="F200" s="4666"/>
      <c r="G200" s="4666"/>
      <c r="H200" s="4666"/>
      <c r="I200" s="4666"/>
      <c r="J200" s="4666"/>
      <c r="K200" s="4666"/>
      <c r="L200" s="4666"/>
      <c r="M200" s="4666"/>
      <c r="N200" s="4666"/>
      <c r="O200" s="4666"/>
      <c r="P200" s="417" t="s">
        <v>38</v>
      </c>
      <c r="Q200" s="417" t="s">
        <v>39</v>
      </c>
      <c r="R200" s="422">
        <v>3.21</v>
      </c>
      <c r="S200" s="423">
        <f>ROUND(K198,2)*R200</f>
        <v>116.65140000000001</v>
      </c>
    </row>
    <row r="201" spans="1:19" ht="45" customHeight="1" x14ac:dyDescent="0.25">
      <c r="A201" s="4666"/>
      <c r="B201" s="4666"/>
      <c r="C201" s="4666"/>
      <c r="D201" s="4666"/>
      <c r="E201" s="4666"/>
      <c r="F201" s="4666"/>
      <c r="G201" s="4666"/>
      <c r="H201" s="4666"/>
      <c r="I201" s="4666"/>
      <c r="J201" s="4666"/>
      <c r="K201" s="4666"/>
      <c r="L201" s="4666"/>
      <c r="M201" s="4666"/>
      <c r="N201" s="4666"/>
      <c r="O201" s="4666"/>
      <c r="P201" s="417" t="s">
        <v>40</v>
      </c>
      <c r="Q201" s="417" t="s">
        <v>41</v>
      </c>
      <c r="R201" s="424">
        <v>3.21</v>
      </c>
      <c r="S201" s="425">
        <f>ROUND(K198,2)*R201</f>
        <v>116.65140000000001</v>
      </c>
    </row>
    <row r="202" spans="1:19" ht="45" customHeight="1" x14ac:dyDescent="0.25">
      <c r="A202" s="4666"/>
      <c r="B202" s="4666"/>
      <c r="C202" s="4666"/>
      <c r="D202" s="4666"/>
      <c r="E202" s="4666"/>
      <c r="F202" s="4666"/>
      <c r="G202" s="4666"/>
      <c r="H202" s="4666"/>
      <c r="I202" s="4666"/>
      <c r="J202" s="4666"/>
      <c r="K202" s="4666"/>
      <c r="L202" s="4666"/>
      <c r="M202" s="4666"/>
      <c r="N202" s="4666"/>
      <c r="O202" s="4666"/>
      <c r="P202" s="417" t="s">
        <v>42</v>
      </c>
      <c r="Q202" s="417" t="s">
        <v>43</v>
      </c>
      <c r="R202" s="426">
        <v>3.21</v>
      </c>
      <c r="S202" s="427">
        <f>ROUND(K198,2)*R202</f>
        <v>116.65140000000001</v>
      </c>
    </row>
    <row r="203" spans="1:19" ht="45" customHeight="1" x14ac:dyDescent="0.25">
      <c r="A203" s="4666"/>
      <c r="B203" s="4666"/>
      <c r="C203" s="4666"/>
      <c r="D203" s="4666"/>
      <c r="E203" s="4666"/>
      <c r="F203" s="4666"/>
      <c r="G203" s="4666"/>
      <c r="H203" s="4666"/>
      <c r="I203" s="4666"/>
      <c r="J203" s="4666"/>
      <c r="K203" s="4666"/>
      <c r="L203" s="4666"/>
      <c r="M203" s="4666"/>
      <c r="N203" s="4666"/>
      <c r="O203" s="4666"/>
      <c r="P203" s="417" t="s">
        <v>44</v>
      </c>
      <c r="Q203" s="417" t="s">
        <v>45</v>
      </c>
      <c r="R203" s="428">
        <v>3.21</v>
      </c>
      <c r="S203" s="429">
        <f>ROUND(K198,2)*R203</f>
        <v>116.65140000000001</v>
      </c>
    </row>
    <row r="204" spans="1:19" ht="45" customHeight="1" x14ac:dyDescent="0.25">
      <c r="A204" s="4666"/>
      <c r="B204" s="4666"/>
      <c r="C204" s="4666"/>
      <c r="D204" s="4666"/>
      <c r="E204" s="4666"/>
      <c r="F204" s="4666"/>
      <c r="G204" s="4666"/>
      <c r="H204" s="4666"/>
      <c r="I204" s="4666"/>
      <c r="J204" s="4666"/>
      <c r="K204" s="4666"/>
      <c r="L204" s="4666"/>
      <c r="M204" s="4666"/>
      <c r="N204" s="4666"/>
      <c r="O204" s="4666"/>
      <c r="P204" s="417" t="s">
        <v>46</v>
      </c>
      <c r="Q204" s="417" t="s">
        <v>47</v>
      </c>
      <c r="R204" s="430">
        <v>3.21</v>
      </c>
      <c r="S204" s="431">
        <f>ROUND(K198,2)*R204</f>
        <v>116.65140000000001</v>
      </c>
    </row>
    <row r="205" spans="1:19" ht="45" customHeight="1" x14ac:dyDescent="0.25">
      <c r="A205" s="4666"/>
      <c r="B205" s="4666"/>
      <c r="C205" s="4666"/>
      <c r="D205" s="4666"/>
      <c r="E205" s="4666"/>
      <c r="F205" s="4666"/>
      <c r="G205" s="4666"/>
      <c r="H205" s="4666"/>
      <c r="I205" s="4666"/>
      <c r="J205" s="4666"/>
      <c r="K205" s="4666"/>
      <c r="L205" s="4666"/>
      <c r="M205" s="4666"/>
      <c r="N205" s="4666"/>
      <c r="O205" s="4666"/>
      <c r="P205" s="417" t="s">
        <v>48</v>
      </c>
      <c r="Q205" s="417" t="s">
        <v>49</v>
      </c>
      <c r="R205" s="432">
        <v>3.21</v>
      </c>
      <c r="S205" s="433">
        <f>ROUND(K198,2)*R205</f>
        <v>116.65140000000001</v>
      </c>
    </row>
    <row r="206" spans="1:19" ht="45" customHeight="1" x14ac:dyDescent="0.25">
      <c r="A206" s="4666"/>
      <c r="B206" s="4666"/>
      <c r="C206" s="4666"/>
      <c r="D206" s="4666"/>
      <c r="E206" s="4666"/>
      <c r="F206" s="4666"/>
      <c r="G206" s="4666"/>
      <c r="H206" s="4666"/>
      <c r="I206" s="4666"/>
      <c r="J206" s="4666"/>
      <c r="K206" s="4666"/>
      <c r="L206" s="4666"/>
      <c r="M206" s="4666"/>
      <c r="N206" s="4666"/>
      <c r="O206" s="4666"/>
      <c r="P206" s="417" t="s">
        <v>50</v>
      </c>
      <c r="Q206" s="417" t="s">
        <v>51</v>
      </c>
      <c r="R206" s="434">
        <v>3.21</v>
      </c>
      <c r="S206" s="435">
        <f>ROUND(K198,2)*R206</f>
        <v>116.65140000000001</v>
      </c>
    </row>
    <row r="207" spans="1:19" ht="45" customHeight="1" x14ac:dyDescent="0.25">
      <c r="A207" s="4666"/>
      <c r="B207" s="4666"/>
      <c r="C207" s="4666"/>
      <c r="D207" s="4666"/>
      <c r="E207" s="4666"/>
      <c r="F207" s="4666"/>
      <c r="G207" s="4666"/>
      <c r="H207" s="4666"/>
      <c r="I207" s="4666"/>
      <c r="J207" s="4666"/>
      <c r="K207" s="4666"/>
      <c r="L207" s="4666"/>
      <c r="M207" s="4666"/>
      <c r="N207" s="4666"/>
      <c r="O207" s="4666"/>
      <c r="P207" s="417" t="s">
        <v>52</v>
      </c>
      <c r="Q207" s="417" t="s">
        <v>53</v>
      </c>
      <c r="R207" s="436">
        <v>3.21</v>
      </c>
      <c r="S207" s="437">
        <f>ROUND(K198,2)*R207</f>
        <v>116.65140000000001</v>
      </c>
    </row>
    <row r="208" spans="1:19" ht="45" customHeight="1" x14ac:dyDescent="0.25">
      <c r="A208" s="4666"/>
      <c r="B208" s="4666"/>
      <c r="C208" s="4666"/>
      <c r="D208" s="4666"/>
      <c r="E208" s="4666"/>
      <c r="F208" s="4666"/>
      <c r="G208" s="4666"/>
      <c r="H208" s="4666"/>
      <c r="I208" s="4666"/>
      <c r="J208" s="4666"/>
      <c r="K208" s="4666"/>
      <c r="L208" s="4666"/>
      <c r="M208" s="4666"/>
      <c r="N208" s="4666"/>
      <c r="O208" s="4666"/>
      <c r="P208" s="417" t="s">
        <v>54</v>
      </c>
      <c r="Q208" s="417" t="s">
        <v>55</v>
      </c>
      <c r="R208" s="438">
        <v>3.21</v>
      </c>
      <c r="S208" s="439">
        <f>ROUND(K198,2)*R208</f>
        <v>116.65140000000001</v>
      </c>
    </row>
    <row r="209" spans="1:19" ht="45" customHeight="1" x14ac:dyDescent="0.25">
      <c r="A209" s="4666"/>
      <c r="B209" s="4666"/>
      <c r="C209" s="4666"/>
      <c r="D209" s="4666"/>
      <c r="E209" s="4666"/>
      <c r="F209" s="4666"/>
      <c r="G209" s="4666"/>
      <c r="H209" s="4666"/>
      <c r="I209" s="4666"/>
      <c r="J209" s="4666"/>
      <c r="K209" s="4666"/>
      <c r="L209" s="4666"/>
      <c r="M209" s="4666"/>
      <c r="N209" s="4666"/>
      <c r="O209" s="4666"/>
      <c r="P209" s="417" t="s">
        <v>56</v>
      </c>
      <c r="Q209" s="417" t="s">
        <v>57</v>
      </c>
      <c r="R209" s="440">
        <v>3.21</v>
      </c>
      <c r="S209" s="441">
        <f>ROUND(K198,2)*R209</f>
        <v>116.65140000000001</v>
      </c>
    </row>
    <row r="210" spans="1:19" ht="45" customHeight="1" x14ac:dyDescent="0.25">
      <c r="A210" s="442" t="s">
        <v>19</v>
      </c>
      <c r="B210" s="442" t="s">
        <v>40</v>
      </c>
      <c r="C210" s="442" t="s">
        <v>21</v>
      </c>
      <c r="D210" s="442" t="s">
        <v>21</v>
      </c>
      <c r="E210" s="442" t="s">
        <v>101</v>
      </c>
      <c r="F210" s="442" t="s">
        <v>21</v>
      </c>
      <c r="G210" s="442" t="s">
        <v>21</v>
      </c>
      <c r="H210" s="442" t="s">
        <v>21</v>
      </c>
      <c r="I210" s="442" t="s">
        <v>21</v>
      </c>
      <c r="J210" s="442" t="s">
        <v>21</v>
      </c>
      <c r="K210" s="442" t="s">
        <v>21</v>
      </c>
      <c r="L210" s="443">
        <f>ROUND(L211,2)+ROUND(L223,2)+ROUND(L235,2)</f>
        <v>52245</v>
      </c>
      <c r="M210" s="442" t="s">
        <v>21</v>
      </c>
      <c r="N210" s="442" t="s">
        <v>21</v>
      </c>
      <c r="O210" s="442" t="s">
        <v>21</v>
      </c>
      <c r="P210" s="442" t="s">
        <v>21</v>
      </c>
      <c r="Q210" s="442" t="s">
        <v>21</v>
      </c>
      <c r="R210" s="442" t="s">
        <v>21</v>
      </c>
      <c r="S210" s="442" t="s">
        <v>21</v>
      </c>
    </row>
    <row r="211" spans="1:19" ht="45" customHeight="1" x14ac:dyDescent="0.25">
      <c r="A211" s="5835" t="s">
        <v>23</v>
      </c>
      <c r="B211" s="5835" t="s">
        <v>102</v>
      </c>
      <c r="C211" s="5835" t="s">
        <v>25</v>
      </c>
      <c r="D211" s="5835" t="s">
        <v>103</v>
      </c>
      <c r="E211" s="5835" t="s">
        <v>104</v>
      </c>
      <c r="F211" s="5836">
        <f>R211+R212+R213+R214+R215+R216+R217+R218+R219+R220+R221+R222</f>
        <v>407.39999999999992</v>
      </c>
      <c r="G211" s="5835" t="s">
        <v>28</v>
      </c>
      <c r="H211" s="5837">
        <v>5.22</v>
      </c>
      <c r="I211" s="5838">
        <v>5.22</v>
      </c>
      <c r="J211" s="5839">
        <v>0.2288</v>
      </c>
      <c r="K211" s="5840">
        <f>ROUND(I211,2)+(ROUND(I211,2)*J211)</f>
        <v>6.4143359999999996</v>
      </c>
      <c r="L211" s="5841">
        <f>ROUND(S211,2)+ROUND(S212,2)+ROUND(S213,2)+ROUND(S214,2)+ROUND(S215,2)+ROUND(S216,2)+ROUND(S217,2)+ROUND(S218,2)+ROUND(S219,2)+ROUND(S220,2)+ROUND(S221,2)+ROUND(S222,2)</f>
        <v>2611.4399999999991</v>
      </c>
      <c r="M211" s="5835"/>
      <c r="N211" s="5835" t="s">
        <v>40</v>
      </c>
      <c r="O211" s="5835" t="s">
        <v>101</v>
      </c>
      <c r="P211" s="444" t="s">
        <v>20</v>
      </c>
      <c r="Q211" s="444" t="s">
        <v>29</v>
      </c>
      <c r="R211" s="445">
        <v>33.950000000000003</v>
      </c>
      <c r="S211" s="446">
        <f>ROUND(K211,2)*R211</f>
        <v>217.61950000000002</v>
      </c>
    </row>
    <row r="212" spans="1:19" ht="45" customHeight="1" x14ac:dyDescent="0.25">
      <c r="A212" s="4666"/>
      <c r="B212" s="4666"/>
      <c r="C212" s="4666"/>
      <c r="D212" s="4666"/>
      <c r="E212" s="4666"/>
      <c r="F212" s="4666"/>
      <c r="G212" s="4666"/>
      <c r="H212" s="4666"/>
      <c r="I212" s="4666"/>
      <c r="J212" s="4666"/>
      <c r="K212" s="4666"/>
      <c r="L212" s="4666"/>
      <c r="M212" s="4666"/>
      <c r="N212" s="4666"/>
      <c r="O212" s="4666"/>
      <c r="P212" s="444" t="s">
        <v>30</v>
      </c>
      <c r="Q212" s="444" t="s">
        <v>37</v>
      </c>
      <c r="R212" s="447">
        <v>33.950000000000003</v>
      </c>
      <c r="S212" s="448">
        <f>ROUND(K211,2)*R212</f>
        <v>217.61950000000002</v>
      </c>
    </row>
    <row r="213" spans="1:19" ht="45" customHeight="1" x14ac:dyDescent="0.25">
      <c r="A213" s="4666"/>
      <c r="B213" s="4666"/>
      <c r="C213" s="4666"/>
      <c r="D213" s="4666"/>
      <c r="E213" s="4666"/>
      <c r="F213" s="4666"/>
      <c r="G213" s="4666"/>
      <c r="H213" s="4666"/>
      <c r="I213" s="4666"/>
      <c r="J213" s="4666"/>
      <c r="K213" s="4666"/>
      <c r="L213" s="4666"/>
      <c r="M213" s="4666"/>
      <c r="N213" s="4666"/>
      <c r="O213" s="4666"/>
      <c r="P213" s="444" t="s">
        <v>38</v>
      </c>
      <c r="Q213" s="444" t="s">
        <v>39</v>
      </c>
      <c r="R213" s="449">
        <v>33.950000000000003</v>
      </c>
      <c r="S213" s="450">
        <f>ROUND(K211,2)*R213</f>
        <v>217.61950000000002</v>
      </c>
    </row>
    <row r="214" spans="1:19" ht="45" customHeight="1" x14ac:dyDescent="0.25">
      <c r="A214" s="4666"/>
      <c r="B214" s="4666"/>
      <c r="C214" s="4666"/>
      <c r="D214" s="4666"/>
      <c r="E214" s="4666"/>
      <c r="F214" s="4666"/>
      <c r="G214" s="4666"/>
      <c r="H214" s="4666"/>
      <c r="I214" s="4666"/>
      <c r="J214" s="4666"/>
      <c r="K214" s="4666"/>
      <c r="L214" s="4666"/>
      <c r="M214" s="4666"/>
      <c r="N214" s="4666"/>
      <c r="O214" s="4666"/>
      <c r="P214" s="444" t="s">
        <v>40</v>
      </c>
      <c r="Q214" s="444" t="s">
        <v>41</v>
      </c>
      <c r="R214" s="451">
        <v>33.950000000000003</v>
      </c>
      <c r="S214" s="452">
        <f>ROUND(K211,2)*R214</f>
        <v>217.61950000000002</v>
      </c>
    </row>
    <row r="215" spans="1:19" ht="45" customHeight="1" x14ac:dyDescent="0.25">
      <c r="A215" s="4666"/>
      <c r="B215" s="4666"/>
      <c r="C215" s="4666"/>
      <c r="D215" s="4666"/>
      <c r="E215" s="4666"/>
      <c r="F215" s="4666"/>
      <c r="G215" s="4666"/>
      <c r="H215" s="4666"/>
      <c r="I215" s="4666"/>
      <c r="J215" s="4666"/>
      <c r="K215" s="4666"/>
      <c r="L215" s="4666"/>
      <c r="M215" s="4666"/>
      <c r="N215" s="4666"/>
      <c r="O215" s="4666"/>
      <c r="P215" s="444" t="s">
        <v>42</v>
      </c>
      <c r="Q215" s="444" t="s">
        <v>43</v>
      </c>
      <c r="R215" s="453">
        <v>33.950000000000003</v>
      </c>
      <c r="S215" s="454">
        <f>ROUND(K211,2)*R215</f>
        <v>217.61950000000002</v>
      </c>
    </row>
    <row r="216" spans="1:19" ht="45" customHeight="1" x14ac:dyDescent="0.25">
      <c r="A216" s="4666"/>
      <c r="B216" s="4666"/>
      <c r="C216" s="4666"/>
      <c r="D216" s="4666"/>
      <c r="E216" s="4666"/>
      <c r="F216" s="4666"/>
      <c r="G216" s="4666"/>
      <c r="H216" s="4666"/>
      <c r="I216" s="4666"/>
      <c r="J216" s="4666"/>
      <c r="K216" s="4666"/>
      <c r="L216" s="4666"/>
      <c r="M216" s="4666"/>
      <c r="N216" s="4666"/>
      <c r="O216" s="4666"/>
      <c r="P216" s="444" t="s">
        <v>44</v>
      </c>
      <c r="Q216" s="444" t="s">
        <v>45</v>
      </c>
      <c r="R216" s="455">
        <v>33.950000000000003</v>
      </c>
      <c r="S216" s="456">
        <f>ROUND(K211,2)*R216</f>
        <v>217.61950000000002</v>
      </c>
    </row>
    <row r="217" spans="1:19" ht="45" customHeight="1" x14ac:dyDescent="0.25">
      <c r="A217" s="4666"/>
      <c r="B217" s="4666"/>
      <c r="C217" s="4666"/>
      <c r="D217" s="4666"/>
      <c r="E217" s="4666"/>
      <c r="F217" s="4666"/>
      <c r="G217" s="4666"/>
      <c r="H217" s="4666"/>
      <c r="I217" s="4666"/>
      <c r="J217" s="4666"/>
      <c r="K217" s="4666"/>
      <c r="L217" s="4666"/>
      <c r="M217" s="4666"/>
      <c r="N217" s="4666"/>
      <c r="O217" s="4666"/>
      <c r="P217" s="444" t="s">
        <v>46</v>
      </c>
      <c r="Q217" s="444" t="s">
        <v>47</v>
      </c>
      <c r="R217" s="457">
        <v>33.950000000000003</v>
      </c>
      <c r="S217" s="458">
        <f>ROUND(K211,2)*R217</f>
        <v>217.61950000000002</v>
      </c>
    </row>
    <row r="218" spans="1:19" ht="45" customHeight="1" x14ac:dyDescent="0.25">
      <c r="A218" s="4666"/>
      <c r="B218" s="4666"/>
      <c r="C218" s="4666"/>
      <c r="D218" s="4666"/>
      <c r="E218" s="4666"/>
      <c r="F218" s="4666"/>
      <c r="G218" s="4666"/>
      <c r="H218" s="4666"/>
      <c r="I218" s="4666"/>
      <c r="J218" s="4666"/>
      <c r="K218" s="4666"/>
      <c r="L218" s="4666"/>
      <c r="M218" s="4666"/>
      <c r="N218" s="4666"/>
      <c r="O218" s="4666"/>
      <c r="P218" s="444" t="s">
        <v>48</v>
      </c>
      <c r="Q218" s="444" t="s">
        <v>49</v>
      </c>
      <c r="R218" s="459">
        <v>33.950000000000003</v>
      </c>
      <c r="S218" s="460">
        <f>ROUND(K211,2)*R218</f>
        <v>217.61950000000002</v>
      </c>
    </row>
    <row r="219" spans="1:19" ht="45" customHeight="1" x14ac:dyDescent="0.25">
      <c r="A219" s="4666"/>
      <c r="B219" s="4666"/>
      <c r="C219" s="4666"/>
      <c r="D219" s="4666"/>
      <c r="E219" s="4666"/>
      <c r="F219" s="4666"/>
      <c r="G219" s="4666"/>
      <c r="H219" s="4666"/>
      <c r="I219" s="4666"/>
      <c r="J219" s="4666"/>
      <c r="K219" s="4666"/>
      <c r="L219" s="4666"/>
      <c r="M219" s="4666"/>
      <c r="N219" s="4666"/>
      <c r="O219" s="4666"/>
      <c r="P219" s="444" t="s">
        <v>50</v>
      </c>
      <c r="Q219" s="444" t="s">
        <v>51</v>
      </c>
      <c r="R219" s="461">
        <v>33.950000000000003</v>
      </c>
      <c r="S219" s="462">
        <f>ROUND(K211,2)*R219</f>
        <v>217.61950000000002</v>
      </c>
    </row>
    <row r="220" spans="1:19" ht="45" customHeight="1" x14ac:dyDescent="0.25">
      <c r="A220" s="4666"/>
      <c r="B220" s="4666"/>
      <c r="C220" s="4666"/>
      <c r="D220" s="4666"/>
      <c r="E220" s="4666"/>
      <c r="F220" s="4666"/>
      <c r="G220" s="4666"/>
      <c r="H220" s="4666"/>
      <c r="I220" s="4666"/>
      <c r="J220" s="4666"/>
      <c r="K220" s="4666"/>
      <c r="L220" s="4666"/>
      <c r="M220" s="4666"/>
      <c r="N220" s="4666"/>
      <c r="O220" s="4666"/>
      <c r="P220" s="444" t="s">
        <v>52</v>
      </c>
      <c r="Q220" s="444" t="s">
        <v>53</v>
      </c>
      <c r="R220" s="463">
        <v>33.950000000000003</v>
      </c>
      <c r="S220" s="464">
        <f>ROUND(K211,2)*R220</f>
        <v>217.61950000000002</v>
      </c>
    </row>
    <row r="221" spans="1:19" ht="45" customHeight="1" x14ac:dyDescent="0.25">
      <c r="A221" s="4666"/>
      <c r="B221" s="4666"/>
      <c r="C221" s="4666"/>
      <c r="D221" s="4666"/>
      <c r="E221" s="4666"/>
      <c r="F221" s="4666"/>
      <c r="G221" s="4666"/>
      <c r="H221" s="4666"/>
      <c r="I221" s="4666"/>
      <c r="J221" s="4666"/>
      <c r="K221" s="4666"/>
      <c r="L221" s="4666"/>
      <c r="M221" s="4666"/>
      <c r="N221" s="4666"/>
      <c r="O221" s="4666"/>
      <c r="P221" s="444" t="s">
        <v>54</v>
      </c>
      <c r="Q221" s="444" t="s">
        <v>55</v>
      </c>
      <c r="R221" s="465">
        <v>33.950000000000003</v>
      </c>
      <c r="S221" s="466">
        <f>ROUND(K211,2)*R221</f>
        <v>217.61950000000002</v>
      </c>
    </row>
    <row r="222" spans="1:19" ht="45" customHeight="1" x14ac:dyDescent="0.25">
      <c r="A222" s="4666"/>
      <c r="B222" s="4666"/>
      <c r="C222" s="4666"/>
      <c r="D222" s="4666"/>
      <c r="E222" s="4666"/>
      <c r="F222" s="4666"/>
      <c r="G222" s="4666"/>
      <c r="H222" s="4666"/>
      <c r="I222" s="4666"/>
      <c r="J222" s="4666"/>
      <c r="K222" s="4666"/>
      <c r="L222" s="4666"/>
      <c r="M222" s="4666"/>
      <c r="N222" s="4666"/>
      <c r="O222" s="4666"/>
      <c r="P222" s="444" t="s">
        <v>56</v>
      </c>
      <c r="Q222" s="444" t="s">
        <v>57</v>
      </c>
      <c r="R222" s="467">
        <v>33.950000000000003</v>
      </c>
      <c r="S222" s="468">
        <f>ROUND(K211,2)*R222</f>
        <v>217.61950000000002</v>
      </c>
    </row>
    <row r="223" spans="1:19" ht="45" customHeight="1" x14ac:dyDescent="0.25">
      <c r="A223" s="5814" t="s">
        <v>23</v>
      </c>
      <c r="B223" s="5814" t="s">
        <v>105</v>
      </c>
      <c r="C223" s="5814" t="s">
        <v>25</v>
      </c>
      <c r="D223" s="5814" t="s">
        <v>106</v>
      </c>
      <c r="E223" s="5814" t="s">
        <v>107</v>
      </c>
      <c r="F223" s="5815">
        <f>R223+R224+R225+R226+R227+R228+R229+R230+R231+R232+R233+R234</f>
        <v>407.39999999999992</v>
      </c>
      <c r="G223" s="5814" t="s">
        <v>28</v>
      </c>
      <c r="H223" s="5816">
        <v>52.43</v>
      </c>
      <c r="I223" s="5817">
        <v>52.43</v>
      </c>
      <c r="J223" s="5818">
        <v>0.2288</v>
      </c>
      <c r="K223" s="5819">
        <f>ROUND(I223,2)+(ROUND(I223,2)*J223)</f>
        <v>64.425984</v>
      </c>
      <c r="L223" s="5820">
        <f>ROUND(S223,2)+ROUND(S224,2)+ROUND(S225,2)+ROUND(S226,2)+ROUND(S227,2)+ROUND(S228,2)+ROUND(S229,2)+ROUND(S230,2)+ROUND(S231,2)+ROUND(S232,2)+ROUND(S233,2)+ROUND(S234,2)</f>
        <v>26248.800000000007</v>
      </c>
      <c r="M223" s="5814"/>
      <c r="N223" s="5814" t="s">
        <v>40</v>
      </c>
      <c r="O223" s="5814" t="s">
        <v>101</v>
      </c>
      <c r="P223" s="469" t="s">
        <v>20</v>
      </c>
      <c r="Q223" s="469" t="s">
        <v>29</v>
      </c>
      <c r="R223" s="470">
        <v>33.950000000000003</v>
      </c>
      <c r="S223" s="471">
        <f>ROUND(K223,2)*R223</f>
        <v>2187.3985000000002</v>
      </c>
    </row>
    <row r="224" spans="1:19" ht="45" customHeight="1" x14ac:dyDescent="0.25">
      <c r="A224" s="4666"/>
      <c r="B224" s="4666"/>
      <c r="C224" s="4666"/>
      <c r="D224" s="4666"/>
      <c r="E224" s="4666"/>
      <c r="F224" s="4666"/>
      <c r="G224" s="4666"/>
      <c r="H224" s="4666"/>
      <c r="I224" s="4666"/>
      <c r="J224" s="4666"/>
      <c r="K224" s="4666"/>
      <c r="L224" s="4666"/>
      <c r="M224" s="4666"/>
      <c r="N224" s="4666"/>
      <c r="O224" s="4666"/>
      <c r="P224" s="469" t="s">
        <v>30</v>
      </c>
      <c r="Q224" s="469" t="s">
        <v>37</v>
      </c>
      <c r="R224" s="472">
        <v>33.950000000000003</v>
      </c>
      <c r="S224" s="473">
        <f>ROUND(K223,2)*R224</f>
        <v>2187.3985000000002</v>
      </c>
    </row>
    <row r="225" spans="1:19" ht="45" customHeight="1" x14ac:dyDescent="0.25">
      <c r="A225" s="4666"/>
      <c r="B225" s="4666"/>
      <c r="C225" s="4666"/>
      <c r="D225" s="4666"/>
      <c r="E225" s="4666"/>
      <c r="F225" s="4666"/>
      <c r="G225" s="4666"/>
      <c r="H225" s="4666"/>
      <c r="I225" s="4666"/>
      <c r="J225" s="4666"/>
      <c r="K225" s="4666"/>
      <c r="L225" s="4666"/>
      <c r="M225" s="4666"/>
      <c r="N225" s="4666"/>
      <c r="O225" s="4666"/>
      <c r="P225" s="469" t="s">
        <v>38</v>
      </c>
      <c r="Q225" s="469" t="s">
        <v>39</v>
      </c>
      <c r="R225" s="474">
        <v>33.950000000000003</v>
      </c>
      <c r="S225" s="475">
        <f>ROUND(K223,2)*R225</f>
        <v>2187.3985000000002</v>
      </c>
    </row>
    <row r="226" spans="1:19" ht="45" customHeight="1" x14ac:dyDescent="0.25">
      <c r="A226" s="4666"/>
      <c r="B226" s="4666"/>
      <c r="C226" s="4666"/>
      <c r="D226" s="4666"/>
      <c r="E226" s="4666"/>
      <c r="F226" s="4666"/>
      <c r="G226" s="4666"/>
      <c r="H226" s="4666"/>
      <c r="I226" s="4666"/>
      <c r="J226" s="4666"/>
      <c r="K226" s="4666"/>
      <c r="L226" s="4666"/>
      <c r="M226" s="4666"/>
      <c r="N226" s="4666"/>
      <c r="O226" s="4666"/>
      <c r="P226" s="469" t="s">
        <v>40</v>
      </c>
      <c r="Q226" s="469" t="s">
        <v>41</v>
      </c>
      <c r="R226" s="476">
        <v>33.950000000000003</v>
      </c>
      <c r="S226" s="477">
        <f>ROUND(K223,2)*R226</f>
        <v>2187.3985000000002</v>
      </c>
    </row>
    <row r="227" spans="1:19" ht="45" customHeight="1" x14ac:dyDescent="0.25">
      <c r="A227" s="4666"/>
      <c r="B227" s="4666"/>
      <c r="C227" s="4666"/>
      <c r="D227" s="4666"/>
      <c r="E227" s="4666"/>
      <c r="F227" s="4666"/>
      <c r="G227" s="4666"/>
      <c r="H227" s="4666"/>
      <c r="I227" s="4666"/>
      <c r="J227" s="4666"/>
      <c r="K227" s="4666"/>
      <c r="L227" s="4666"/>
      <c r="M227" s="4666"/>
      <c r="N227" s="4666"/>
      <c r="O227" s="4666"/>
      <c r="P227" s="469" t="s">
        <v>42</v>
      </c>
      <c r="Q227" s="469" t="s">
        <v>43</v>
      </c>
      <c r="R227" s="478">
        <v>33.950000000000003</v>
      </c>
      <c r="S227" s="479">
        <f>ROUND(K223,2)*R227</f>
        <v>2187.3985000000002</v>
      </c>
    </row>
    <row r="228" spans="1:19" ht="45" customHeight="1" x14ac:dyDescent="0.25">
      <c r="A228" s="4666"/>
      <c r="B228" s="4666"/>
      <c r="C228" s="4666"/>
      <c r="D228" s="4666"/>
      <c r="E228" s="4666"/>
      <c r="F228" s="4666"/>
      <c r="G228" s="4666"/>
      <c r="H228" s="4666"/>
      <c r="I228" s="4666"/>
      <c r="J228" s="4666"/>
      <c r="K228" s="4666"/>
      <c r="L228" s="4666"/>
      <c r="M228" s="4666"/>
      <c r="N228" s="4666"/>
      <c r="O228" s="4666"/>
      <c r="P228" s="469" t="s">
        <v>44</v>
      </c>
      <c r="Q228" s="469" t="s">
        <v>45</v>
      </c>
      <c r="R228" s="480">
        <v>33.950000000000003</v>
      </c>
      <c r="S228" s="481">
        <f>ROUND(K223,2)*R228</f>
        <v>2187.3985000000002</v>
      </c>
    </row>
    <row r="229" spans="1:19" ht="45" customHeight="1" x14ac:dyDescent="0.25">
      <c r="A229" s="4666"/>
      <c r="B229" s="4666"/>
      <c r="C229" s="4666"/>
      <c r="D229" s="4666"/>
      <c r="E229" s="4666"/>
      <c r="F229" s="4666"/>
      <c r="G229" s="4666"/>
      <c r="H229" s="4666"/>
      <c r="I229" s="4666"/>
      <c r="J229" s="4666"/>
      <c r="K229" s="4666"/>
      <c r="L229" s="4666"/>
      <c r="M229" s="4666"/>
      <c r="N229" s="4666"/>
      <c r="O229" s="4666"/>
      <c r="P229" s="469" t="s">
        <v>46</v>
      </c>
      <c r="Q229" s="469" t="s">
        <v>47</v>
      </c>
      <c r="R229" s="482">
        <v>33.950000000000003</v>
      </c>
      <c r="S229" s="483">
        <f>ROUND(K223,2)*R229</f>
        <v>2187.3985000000002</v>
      </c>
    </row>
    <row r="230" spans="1:19" ht="45" customHeight="1" x14ac:dyDescent="0.25">
      <c r="A230" s="4666"/>
      <c r="B230" s="4666"/>
      <c r="C230" s="4666"/>
      <c r="D230" s="4666"/>
      <c r="E230" s="4666"/>
      <c r="F230" s="4666"/>
      <c r="G230" s="4666"/>
      <c r="H230" s="4666"/>
      <c r="I230" s="4666"/>
      <c r="J230" s="4666"/>
      <c r="K230" s="4666"/>
      <c r="L230" s="4666"/>
      <c r="M230" s="4666"/>
      <c r="N230" s="4666"/>
      <c r="O230" s="4666"/>
      <c r="P230" s="469" t="s">
        <v>48</v>
      </c>
      <c r="Q230" s="469" t="s">
        <v>49</v>
      </c>
      <c r="R230" s="484">
        <v>33.950000000000003</v>
      </c>
      <c r="S230" s="485">
        <f>ROUND(K223,2)*R230</f>
        <v>2187.3985000000002</v>
      </c>
    </row>
    <row r="231" spans="1:19" ht="45" customHeight="1" x14ac:dyDescent="0.25">
      <c r="A231" s="4666"/>
      <c r="B231" s="4666"/>
      <c r="C231" s="4666"/>
      <c r="D231" s="4666"/>
      <c r="E231" s="4666"/>
      <c r="F231" s="4666"/>
      <c r="G231" s="4666"/>
      <c r="H231" s="4666"/>
      <c r="I231" s="4666"/>
      <c r="J231" s="4666"/>
      <c r="K231" s="4666"/>
      <c r="L231" s="4666"/>
      <c r="M231" s="4666"/>
      <c r="N231" s="4666"/>
      <c r="O231" s="4666"/>
      <c r="P231" s="469" t="s">
        <v>50</v>
      </c>
      <c r="Q231" s="469" t="s">
        <v>51</v>
      </c>
      <c r="R231" s="486">
        <v>33.950000000000003</v>
      </c>
      <c r="S231" s="487">
        <f>ROUND(K223,2)*R231</f>
        <v>2187.3985000000002</v>
      </c>
    </row>
    <row r="232" spans="1:19" ht="45" customHeight="1" x14ac:dyDescent="0.25">
      <c r="A232" s="4666"/>
      <c r="B232" s="4666"/>
      <c r="C232" s="4666"/>
      <c r="D232" s="4666"/>
      <c r="E232" s="4666"/>
      <c r="F232" s="4666"/>
      <c r="G232" s="4666"/>
      <c r="H232" s="4666"/>
      <c r="I232" s="4666"/>
      <c r="J232" s="4666"/>
      <c r="K232" s="4666"/>
      <c r="L232" s="4666"/>
      <c r="M232" s="4666"/>
      <c r="N232" s="4666"/>
      <c r="O232" s="4666"/>
      <c r="P232" s="469" t="s">
        <v>52</v>
      </c>
      <c r="Q232" s="469" t="s">
        <v>53</v>
      </c>
      <c r="R232" s="488">
        <v>33.950000000000003</v>
      </c>
      <c r="S232" s="489">
        <f>ROUND(K223,2)*R232</f>
        <v>2187.3985000000002</v>
      </c>
    </row>
    <row r="233" spans="1:19" ht="45" customHeight="1" x14ac:dyDescent="0.25">
      <c r="A233" s="4666"/>
      <c r="B233" s="4666"/>
      <c r="C233" s="4666"/>
      <c r="D233" s="4666"/>
      <c r="E233" s="4666"/>
      <c r="F233" s="4666"/>
      <c r="G233" s="4666"/>
      <c r="H233" s="4666"/>
      <c r="I233" s="4666"/>
      <c r="J233" s="4666"/>
      <c r="K233" s="4666"/>
      <c r="L233" s="4666"/>
      <c r="M233" s="4666"/>
      <c r="N233" s="4666"/>
      <c r="O233" s="4666"/>
      <c r="P233" s="469" t="s">
        <v>54</v>
      </c>
      <c r="Q233" s="469" t="s">
        <v>55</v>
      </c>
      <c r="R233" s="490">
        <v>33.950000000000003</v>
      </c>
      <c r="S233" s="491">
        <f>ROUND(K223,2)*R233</f>
        <v>2187.3985000000002</v>
      </c>
    </row>
    <row r="234" spans="1:19" ht="45" customHeight="1" x14ac:dyDescent="0.25">
      <c r="A234" s="4666"/>
      <c r="B234" s="4666"/>
      <c r="C234" s="4666"/>
      <c r="D234" s="4666"/>
      <c r="E234" s="4666"/>
      <c r="F234" s="4666"/>
      <c r="G234" s="4666"/>
      <c r="H234" s="4666"/>
      <c r="I234" s="4666"/>
      <c r="J234" s="4666"/>
      <c r="K234" s="4666"/>
      <c r="L234" s="4666"/>
      <c r="M234" s="4666"/>
      <c r="N234" s="4666"/>
      <c r="O234" s="4666"/>
      <c r="P234" s="469" t="s">
        <v>56</v>
      </c>
      <c r="Q234" s="469" t="s">
        <v>57</v>
      </c>
      <c r="R234" s="492">
        <v>33.950000000000003</v>
      </c>
      <c r="S234" s="493">
        <f>ROUND(K223,2)*R234</f>
        <v>2187.3985000000002</v>
      </c>
    </row>
    <row r="235" spans="1:19" ht="45" customHeight="1" x14ac:dyDescent="0.25">
      <c r="A235" s="5821" t="s">
        <v>23</v>
      </c>
      <c r="B235" s="5821" t="s">
        <v>108</v>
      </c>
      <c r="C235" s="5821" t="s">
        <v>25</v>
      </c>
      <c r="D235" s="5821" t="s">
        <v>109</v>
      </c>
      <c r="E235" s="5821" t="s">
        <v>110</v>
      </c>
      <c r="F235" s="5822">
        <f>R235+R236+R237+R238+R239+R240+R241+R242+R243+R244+R245+R246</f>
        <v>407.39999999999992</v>
      </c>
      <c r="G235" s="5821" t="s">
        <v>28</v>
      </c>
      <c r="H235" s="5823">
        <v>46.71</v>
      </c>
      <c r="I235" s="5824">
        <v>46.71</v>
      </c>
      <c r="J235" s="5825">
        <v>0.2288</v>
      </c>
      <c r="K235" s="5826">
        <f>ROUND(I235,2)+(ROUND(I235,2)*J235)</f>
        <v>57.397248000000005</v>
      </c>
      <c r="L235" s="5827">
        <f>ROUND(S235,2)+ROUND(S236,2)+ROUND(S237,2)+ROUND(S238,2)+ROUND(S239,2)+ROUND(S240,2)+ROUND(S241,2)+ROUND(S242,2)+ROUND(S243,2)+ROUND(S244,2)+ROUND(S245,2)+ROUND(S246,2)</f>
        <v>23384.76</v>
      </c>
      <c r="M235" s="5821"/>
      <c r="N235" s="5821" t="s">
        <v>40</v>
      </c>
      <c r="O235" s="5821" t="s">
        <v>101</v>
      </c>
      <c r="P235" s="494" t="s">
        <v>20</v>
      </c>
      <c r="Q235" s="494" t="s">
        <v>29</v>
      </c>
      <c r="R235" s="495">
        <v>33.950000000000003</v>
      </c>
      <c r="S235" s="496">
        <f>ROUND(K235,2)*R235</f>
        <v>1948.73</v>
      </c>
    </row>
    <row r="236" spans="1:19" ht="45" customHeight="1" x14ac:dyDescent="0.25">
      <c r="A236" s="4666"/>
      <c r="B236" s="4666"/>
      <c r="C236" s="4666"/>
      <c r="D236" s="4666"/>
      <c r="E236" s="4666"/>
      <c r="F236" s="4666"/>
      <c r="G236" s="4666"/>
      <c r="H236" s="4666"/>
      <c r="I236" s="4666"/>
      <c r="J236" s="4666"/>
      <c r="K236" s="4666"/>
      <c r="L236" s="4666"/>
      <c r="M236" s="4666"/>
      <c r="N236" s="4666"/>
      <c r="O236" s="4666"/>
      <c r="P236" s="494" t="s">
        <v>30</v>
      </c>
      <c r="Q236" s="494" t="s">
        <v>37</v>
      </c>
      <c r="R236" s="497">
        <v>33.950000000000003</v>
      </c>
      <c r="S236" s="498">
        <f>ROUND(K235,2)*R236</f>
        <v>1948.73</v>
      </c>
    </row>
    <row r="237" spans="1:19" ht="45" customHeight="1" x14ac:dyDescent="0.25">
      <c r="A237" s="4666"/>
      <c r="B237" s="4666"/>
      <c r="C237" s="4666"/>
      <c r="D237" s="4666"/>
      <c r="E237" s="4666"/>
      <c r="F237" s="4666"/>
      <c r="G237" s="4666"/>
      <c r="H237" s="4666"/>
      <c r="I237" s="4666"/>
      <c r="J237" s="4666"/>
      <c r="K237" s="4666"/>
      <c r="L237" s="4666"/>
      <c r="M237" s="4666"/>
      <c r="N237" s="4666"/>
      <c r="O237" s="4666"/>
      <c r="P237" s="494" t="s">
        <v>38</v>
      </c>
      <c r="Q237" s="494" t="s">
        <v>39</v>
      </c>
      <c r="R237" s="499">
        <v>33.950000000000003</v>
      </c>
      <c r="S237" s="500">
        <f>ROUND(K235,2)*R237</f>
        <v>1948.73</v>
      </c>
    </row>
    <row r="238" spans="1:19" ht="45" customHeight="1" x14ac:dyDescent="0.25">
      <c r="A238" s="4666"/>
      <c r="B238" s="4666"/>
      <c r="C238" s="4666"/>
      <c r="D238" s="4666"/>
      <c r="E238" s="4666"/>
      <c r="F238" s="4666"/>
      <c r="G238" s="4666"/>
      <c r="H238" s="4666"/>
      <c r="I238" s="4666"/>
      <c r="J238" s="4666"/>
      <c r="K238" s="4666"/>
      <c r="L238" s="4666"/>
      <c r="M238" s="4666"/>
      <c r="N238" s="4666"/>
      <c r="O238" s="4666"/>
      <c r="P238" s="494" t="s">
        <v>40</v>
      </c>
      <c r="Q238" s="494" t="s">
        <v>41</v>
      </c>
      <c r="R238" s="501">
        <v>33.950000000000003</v>
      </c>
      <c r="S238" s="502">
        <f>ROUND(K235,2)*R238</f>
        <v>1948.73</v>
      </c>
    </row>
    <row r="239" spans="1:19" ht="45" customHeight="1" x14ac:dyDescent="0.25">
      <c r="A239" s="4666"/>
      <c r="B239" s="4666"/>
      <c r="C239" s="4666"/>
      <c r="D239" s="4666"/>
      <c r="E239" s="4666"/>
      <c r="F239" s="4666"/>
      <c r="G239" s="4666"/>
      <c r="H239" s="4666"/>
      <c r="I239" s="4666"/>
      <c r="J239" s="4666"/>
      <c r="K239" s="4666"/>
      <c r="L239" s="4666"/>
      <c r="M239" s="4666"/>
      <c r="N239" s="4666"/>
      <c r="O239" s="4666"/>
      <c r="P239" s="494" t="s">
        <v>42</v>
      </c>
      <c r="Q239" s="494" t="s">
        <v>43</v>
      </c>
      <c r="R239" s="503">
        <v>33.950000000000003</v>
      </c>
      <c r="S239" s="504">
        <f>ROUND(K235,2)*R239</f>
        <v>1948.73</v>
      </c>
    </row>
    <row r="240" spans="1:19" ht="45" customHeight="1" x14ac:dyDescent="0.25">
      <c r="A240" s="4666"/>
      <c r="B240" s="4666"/>
      <c r="C240" s="4666"/>
      <c r="D240" s="4666"/>
      <c r="E240" s="4666"/>
      <c r="F240" s="4666"/>
      <c r="G240" s="4666"/>
      <c r="H240" s="4666"/>
      <c r="I240" s="4666"/>
      <c r="J240" s="4666"/>
      <c r="K240" s="4666"/>
      <c r="L240" s="4666"/>
      <c r="M240" s="4666"/>
      <c r="N240" s="4666"/>
      <c r="O240" s="4666"/>
      <c r="P240" s="494" t="s">
        <v>44</v>
      </c>
      <c r="Q240" s="494" t="s">
        <v>45</v>
      </c>
      <c r="R240" s="505">
        <v>33.950000000000003</v>
      </c>
      <c r="S240" s="506">
        <f>ROUND(K235,2)*R240</f>
        <v>1948.73</v>
      </c>
    </row>
    <row r="241" spans="1:19" ht="45" customHeight="1" x14ac:dyDescent="0.25">
      <c r="A241" s="4666"/>
      <c r="B241" s="4666"/>
      <c r="C241" s="4666"/>
      <c r="D241" s="4666"/>
      <c r="E241" s="4666"/>
      <c r="F241" s="4666"/>
      <c r="G241" s="4666"/>
      <c r="H241" s="4666"/>
      <c r="I241" s="4666"/>
      <c r="J241" s="4666"/>
      <c r="K241" s="4666"/>
      <c r="L241" s="4666"/>
      <c r="M241" s="4666"/>
      <c r="N241" s="4666"/>
      <c r="O241" s="4666"/>
      <c r="P241" s="494" t="s">
        <v>46</v>
      </c>
      <c r="Q241" s="494" t="s">
        <v>47</v>
      </c>
      <c r="R241" s="507">
        <v>33.950000000000003</v>
      </c>
      <c r="S241" s="508">
        <f>ROUND(K235,2)*R241</f>
        <v>1948.73</v>
      </c>
    </row>
    <row r="242" spans="1:19" ht="45" customHeight="1" x14ac:dyDescent="0.25">
      <c r="A242" s="4666"/>
      <c r="B242" s="4666"/>
      <c r="C242" s="4666"/>
      <c r="D242" s="4666"/>
      <c r="E242" s="4666"/>
      <c r="F242" s="4666"/>
      <c r="G242" s="4666"/>
      <c r="H242" s="4666"/>
      <c r="I242" s="4666"/>
      <c r="J242" s="4666"/>
      <c r="K242" s="4666"/>
      <c r="L242" s="4666"/>
      <c r="M242" s="4666"/>
      <c r="N242" s="4666"/>
      <c r="O242" s="4666"/>
      <c r="P242" s="494" t="s">
        <v>48</v>
      </c>
      <c r="Q242" s="494" t="s">
        <v>49</v>
      </c>
      <c r="R242" s="509">
        <v>33.950000000000003</v>
      </c>
      <c r="S242" s="510">
        <f>ROUND(K235,2)*R242</f>
        <v>1948.73</v>
      </c>
    </row>
    <row r="243" spans="1:19" ht="45" customHeight="1" x14ac:dyDescent="0.25">
      <c r="A243" s="4666"/>
      <c r="B243" s="4666"/>
      <c r="C243" s="4666"/>
      <c r="D243" s="4666"/>
      <c r="E243" s="4666"/>
      <c r="F243" s="4666"/>
      <c r="G243" s="4666"/>
      <c r="H243" s="4666"/>
      <c r="I243" s="4666"/>
      <c r="J243" s="4666"/>
      <c r="K243" s="4666"/>
      <c r="L243" s="4666"/>
      <c r="M243" s="4666"/>
      <c r="N243" s="4666"/>
      <c r="O243" s="4666"/>
      <c r="P243" s="494" t="s">
        <v>50</v>
      </c>
      <c r="Q243" s="494" t="s">
        <v>51</v>
      </c>
      <c r="R243" s="511">
        <v>33.950000000000003</v>
      </c>
      <c r="S243" s="512">
        <f>ROUND(K235,2)*R243</f>
        <v>1948.73</v>
      </c>
    </row>
    <row r="244" spans="1:19" ht="45" customHeight="1" x14ac:dyDescent="0.25">
      <c r="A244" s="4666"/>
      <c r="B244" s="4666"/>
      <c r="C244" s="4666"/>
      <c r="D244" s="4666"/>
      <c r="E244" s="4666"/>
      <c r="F244" s="4666"/>
      <c r="G244" s="4666"/>
      <c r="H244" s="4666"/>
      <c r="I244" s="4666"/>
      <c r="J244" s="4666"/>
      <c r="K244" s="4666"/>
      <c r="L244" s="4666"/>
      <c r="M244" s="4666"/>
      <c r="N244" s="4666"/>
      <c r="O244" s="4666"/>
      <c r="P244" s="494" t="s">
        <v>52</v>
      </c>
      <c r="Q244" s="494" t="s">
        <v>53</v>
      </c>
      <c r="R244" s="513">
        <v>33.950000000000003</v>
      </c>
      <c r="S244" s="514">
        <f>ROUND(K235,2)*R244</f>
        <v>1948.73</v>
      </c>
    </row>
    <row r="245" spans="1:19" ht="45" customHeight="1" x14ac:dyDescent="0.25">
      <c r="A245" s="4666"/>
      <c r="B245" s="4666"/>
      <c r="C245" s="4666"/>
      <c r="D245" s="4666"/>
      <c r="E245" s="4666"/>
      <c r="F245" s="4666"/>
      <c r="G245" s="4666"/>
      <c r="H245" s="4666"/>
      <c r="I245" s="4666"/>
      <c r="J245" s="4666"/>
      <c r="K245" s="4666"/>
      <c r="L245" s="4666"/>
      <c r="M245" s="4666"/>
      <c r="N245" s="4666"/>
      <c r="O245" s="4666"/>
      <c r="P245" s="494" t="s">
        <v>54</v>
      </c>
      <c r="Q245" s="494" t="s">
        <v>55</v>
      </c>
      <c r="R245" s="515">
        <v>33.950000000000003</v>
      </c>
      <c r="S245" s="516">
        <f>ROUND(K235,2)*R245</f>
        <v>1948.73</v>
      </c>
    </row>
    <row r="246" spans="1:19" ht="45" customHeight="1" x14ac:dyDescent="0.25">
      <c r="A246" s="4666"/>
      <c r="B246" s="4666"/>
      <c r="C246" s="4666"/>
      <c r="D246" s="4666"/>
      <c r="E246" s="4666"/>
      <c r="F246" s="4666"/>
      <c r="G246" s="4666"/>
      <c r="H246" s="4666"/>
      <c r="I246" s="4666"/>
      <c r="J246" s="4666"/>
      <c r="K246" s="4666"/>
      <c r="L246" s="4666"/>
      <c r="M246" s="4666"/>
      <c r="N246" s="4666"/>
      <c r="O246" s="4666"/>
      <c r="P246" s="494" t="s">
        <v>56</v>
      </c>
      <c r="Q246" s="494" t="s">
        <v>57</v>
      </c>
      <c r="R246" s="517">
        <v>33.950000000000003</v>
      </c>
      <c r="S246" s="518">
        <f>ROUND(K235,2)*R246</f>
        <v>1948.73</v>
      </c>
    </row>
    <row r="247" spans="1:19" ht="45" customHeight="1" x14ac:dyDescent="0.25">
      <c r="A247" s="519" t="s">
        <v>19</v>
      </c>
      <c r="B247" s="519" t="s">
        <v>42</v>
      </c>
      <c r="C247" s="519" t="s">
        <v>21</v>
      </c>
      <c r="D247" s="519" t="s">
        <v>21</v>
      </c>
      <c r="E247" s="519" t="s">
        <v>111</v>
      </c>
      <c r="F247" s="519" t="s">
        <v>21</v>
      </c>
      <c r="G247" s="519" t="s">
        <v>21</v>
      </c>
      <c r="H247" s="519" t="s">
        <v>21</v>
      </c>
      <c r="I247" s="519" t="s">
        <v>21</v>
      </c>
      <c r="J247" s="519" t="s">
        <v>21</v>
      </c>
      <c r="K247" s="519" t="s">
        <v>21</v>
      </c>
      <c r="L247" s="520">
        <f>ROUND(L248,2)+ROUND(L260,2)+ROUND(L272,2)+ROUND(L284,2)+ROUND(L296,2)+ROUND(L308,2)+ROUND(L320,2)+ROUND(L332,2)+ROUND(L344,2)+ROUND(L356,2)</f>
        <v>170444.52000000002</v>
      </c>
      <c r="M247" s="519" t="s">
        <v>21</v>
      </c>
      <c r="N247" s="519" t="s">
        <v>21</v>
      </c>
      <c r="O247" s="519" t="s">
        <v>21</v>
      </c>
      <c r="P247" s="519" t="s">
        <v>21</v>
      </c>
      <c r="Q247" s="519" t="s">
        <v>21</v>
      </c>
      <c r="R247" s="519" t="s">
        <v>21</v>
      </c>
      <c r="S247" s="519" t="s">
        <v>21</v>
      </c>
    </row>
    <row r="248" spans="1:19" ht="45" customHeight="1" x14ac:dyDescent="0.25">
      <c r="A248" s="5800" t="s">
        <v>23</v>
      </c>
      <c r="B248" s="5800" t="s">
        <v>112</v>
      </c>
      <c r="C248" s="5800" t="s">
        <v>25</v>
      </c>
      <c r="D248" s="5800" t="s">
        <v>113</v>
      </c>
      <c r="E248" s="5800" t="s">
        <v>114</v>
      </c>
      <c r="F248" s="5801">
        <f>R248+R249+R250+R251+R252+R253+R254+R255+R256+R257+R258+R259</f>
        <v>172.67999999999995</v>
      </c>
      <c r="G248" s="5800" t="s">
        <v>28</v>
      </c>
      <c r="H248" s="5802">
        <v>71.48</v>
      </c>
      <c r="I248" s="5803">
        <v>71.48</v>
      </c>
      <c r="J248" s="5804">
        <v>0.2288</v>
      </c>
      <c r="K248" s="5805">
        <f>ROUND(I248,2)+(ROUND(I248,2)*J248)</f>
        <v>87.834624000000005</v>
      </c>
      <c r="L248" s="5806">
        <f>ROUND(S248,2)+ROUND(S249,2)+ROUND(S250,2)+ROUND(S251,2)+ROUND(S252,2)+ROUND(S253,2)+ROUND(S254,2)+ROUND(S255,2)+ROUND(S256,2)+ROUND(S257,2)+ROUND(S258,2)+ROUND(S259,2)</f>
        <v>15166.439999999995</v>
      </c>
      <c r="M248" s="5800"/>
      <c r="N248" s="5800" t="s">
        <v>42</v>
      </c>
      <c r="O248" s="5800" t="s">
        <v>115</v>
      </c>
      <c r="P248" s="521" t="s">
        <v>20</v>
      </c>
      <c r="Q248" s="521" t="s">
        <v>29</v>
      </c>
      <c r="R248" s="522">
        <v>14.39</v>
      </c>
      <c r="S248" s="523">
        <f>ROUND(K248,2)*R248</f>
        <v>1263.8737000000001</v>
      </c>
    </row>
    <row r="249" spans="1:19" ht="45" customHeight="1" x14ac:dyDescent="0.25">
      <c r="A249" s="4666"/>
      <c r="B249" s="4666"/>
      <c r="C249" s="4666"/>
      <c r="D249" s="4666"/>
      <c r="E249" s="4666"/>
      <c r="F249" s="4666"/>
      <c r="G249" s="4666"/>
      <c r="H249" s="4666"/>
      <c r="I249" s="4666"/>
      <c r="J249" s="4666"/>
      <c r="K249" s="4666"/>
      <c r="L249" s="4666"/>
      <c r="M249" s="4666"/>
      <c r="N249" s="4666"/>
      <c r="O249" s="4666"/>
      <c r="P249" s="521" t="s">
        <v>30</v>
      </c>
      <c r="Q249" s="521" t="s">
        <v>37</v>
      </c>
      <c r="R249" s="524">
        <v>14.39</v>
      </c>
      <c r="S249" s="525">
        <f>ROUND(K248,2)*R249</f>
        <v>1263.8737000000001</v>
      </c>
    </row>
    <row r="250" spans="1:19" ht="45" customHeight="1" x14ac:dyDescent="0.25">
      <c r="A250" s="4666"/>
      <c r="B250" s="4666"/>
      <c r="C250" s="4666"/>
      <c r="D250" s="4666"/>
      <c r="E250" s="4666"/>
      <c r="F250" s="4666"/>
      <c r="G250" s="4666"/>
      <c r="H250" s="4666"/>
      <c r="I250" s="4666"/>
      <c r="J250" s="4666"/>
      <c r="K250" s="4666"/>
      <c r="L250" s="4666"/>
      <c r="M250" s="4666"/>
      <c r="N250" s="4666"/>
      <c r="O250" s="4666"/>
      <c r="P250" s="521" t="s">
        <v>38</v>
      </c>
      <c r="Q250" s="521" t="s">
        <v>39</v>
      </c>
      <c r="R250" s="526">
        <v>14.39</v>
      </c>
      <c r="S250" s="527">
        <f>ROUND(K248,2)*R250</f>
        <v>1263.8737000000001</v>
      </c>
    </row>
    <row r="251" spans="1:19" ht="45" customHeight="1" x14ac:dyDescent="0.25">
      <c r="A251" s="4666"/>
      <c r="B251" s="4666"/>
      <c r="C251" s="4666"/>
      <c r="D251" s="4666"/>
      <c r="E251" s="4666"/>
      <c r="F251" s="4666"/>
      <c r="G251" s="4666"/>
      <c r="H251" s="4666"/>
      <c r="I251" s="4666"/>
      <c r="J251" s="4666"/>
      <c r="K251" s="4666"/>
      <c r="L251" s="4666"/>
      <c r="M251" s="4666"/>
      <c r="N251" s="4666"/>
      <c r="O251" s="4666"/>
      <c r="P251" s="521" t="s">
        <v>40</v>
      </c>
      <c r="Q251" s="521" t="s">
        <v>41</v>
      </c>
      <c r="R251" s="528">
        <v>14.39</v>
      </c>
      <c r="S251" s="529">
        <f>ROUND(K248,2)*R251</f>
        <v>1263.8737000000001</v>
      </c>
    </row>
    <row r="252" spans="1:19" ht="45" customHeight="1" x14ac:dyDescent="0.25">
      <c r="A252" s="4666"/>
      <c r="B252" s="4666"/>
      <c r="C252" s="4666"/>
      <c r="D252" s="4666"/>
      <c r="E252" s="4666"/>
      <c r="F252" s="4666"/>
      <c r="G252" s="4666"/>
      <c r="H252" s="4666"/>
      <c r="I252" s="4666"/>
      <c r="J252" s="4666"/>
      <c r="K252" s="4666"/>
      <c r="L252" s="4666"/>
      <c r="M252" s="4666"/>
      <c r="N252" s="4666"/>
      <c r="O252" s="4666"/>
      <c r="P252" s="521" t="s">
        <v>42</v>
      </c>
      <c r="Q252" s="521" t="s">
        <v>43</v>
      </c>
      <c r="R252" s="530">
        <v>14.39</v>
      </c>
      <c r="S252" s="531">
        <f>ROUND(K248,2)*R252</f>
        <v>1263.8737000000001</v>
      </c>
    </row>
    <row r="253" spans="1:19" ht="45" customHeight="1" x14ac:dyDescent="0.25">
      <c r="A253" s="4666"/>
      <c r="B253" s="4666"/>
      <c r="C253" s="4666"/>
      <c r="D253" s="4666"/>
      <c r="E253" s="4666"/>
      <c r="F253" s="4666"/>
      <c r="G253" s="4666"/>
      <c r="H253" s="4666"/>
      <c r="I253" s="4666"/>
      <c r="J253" s="4666"/>
      <c r="K253" s="4666"/>
      <c r="L253" s="4666"/>
      <c r="M253" s="4666"/>
      <c r="N253" s="4666"/>
      <c r="O253" s="4666"/>
      <c r="P253" s="521" t="s">
        <v>44</v>
      </c>
      <c r="Q253" s="521" t="s">
        <v>45</v>
      </c>
      <c r="R253" s="532">
        <v>14.39</v>
      </c>
      <c r="S253" s="533">
        <f>ROUND(K248,2)*R253</f>
        <v>1263.8737000000001</v>
      </c>
    </row>
    <row r="254" spans="1:19" ht="45" customHeight="1" x14ac:dyDescent="0.25">
      <c r="A254" s="4666"/>
      <c r="B254" s="4666"/>
      <c r="C254" s="4666"/>
      <c r="D254" s="4666"/>
      <c r="E254" s="4666"/>
      <c r="F254" s="4666"/>
      <c r="G254" s="4666"/>
      <c r="H254" s="4666"/>
      <c r="I254" s="4666"/>
      <c r="J254" s="4666"/>
      <c r="K254" s="4666"/>
      <c r="L254" s="4666"/>
      <c r="M254" s="4666"/>
      <c r="N254" s="4666"/>
      <c r="O254" s="4666"/>
      <c r="P254" s="521" t="s">
        <v>46</v>
      </c>
      <c r="Q254" s="521" t="s">
        <v>47</v>
      </c>
      <c r="R254" s="534">
        <v>14.39</v>
      </c>
      <c r="S254" s="535">
        <f>ROUND(K248,2)*R254</f>
        <v>1263.8737000000001</v>
      </c>
    </row>
    <row r="255" spans="1:19" ht="45" customHeight="1" x14ac:dyDescent="0.25">
      <c r="A255" s="4666"/>
      <c r="B255" s="4666"/>
      <c r="C255" s="4666"/>
      <c r="D255" s="4666"/>
      <c r="E255" s="4666"/>
      <c r="F255" s="4666"/>
      <c r="G255" s="4666"/>
      <c r="H255" s="4666"/>
      <c r="I255" s="4666"/>
      <c r="J255" s="4666"/>
      <c r="K255" s="4666"/>
      <c r="L255" s="4666"/>
      <c r="M255" s="4666"/>
      <c r="N255" s="4666"/>
      <c r="O255" s="4666"/>
      <c r="P255" s="521" t="s">
        <v>48</v>
      </c>
      <c r="Q255" s="521" t="s">
        <v>49</v>
      </c>
      <c r="R255" s="536">
        <v>14.39</v>
      </c>
      <c r="S255" s="537">
        <f>ROUND(K248,2)*R255</f>
        <v>1263.8737000000001</v>
      </c>
    </row>
    <row r="256" spans="1:19" ht="45" customHeight="1" x14ac:dyDescent="0.25">
      <c r="A256" s="4666"/>
      <c r="B256" s="4666"/>
      <c r="C256" s="4666"/>
      <c r="D256" s="4666"/>
      <c r="E256" s="4666"/>
      <c r="F256" s="4666"/>
      <c r="G256" s="4666"/>
      <c r="H256" s="4666"/>
      <c r="I256" s="4666"/>
      <c r="J256" s="4666"/>
      <c r="K256" s="4666"/>
      <c r="L256" s="4666"/>
      <c r="M256" s="4666"/>
      <c r="N256" s="4666"/>
      <c r="O256" s="4666"/>
      <c r="P256" s="521" t="s">
        <v>50</v>
      </c>
      <c r="Q256" s="521" t="s">
        <v>51</v>
      </c>
      <c r="R256" s="538">
        <v>14.39</v>
      </c>
      <c r="S256" s="539">
        <f>ROUND(K248,2)*R256</f>
        <v>1263.8737000000001</v>
      </c>
    </row>
    <row r="257" spans="1:19" ht="45" customHeight="1" x14ac:dyDescent="0.25">
      <c r="A257" s="4666"/>
      <c r="B257" s="4666"/>
      <c r="C257" s="4666"/>
      <c r="D257" s="4666"/>
      <c r="E257" s="4666"/>
      <c r="F257" s="4666"/>
      <c r="G257" s="4666"/>
      <c r="H257" s="4666"/>
      <c r="I257" s="4666"/>
      <c r="J257" s="4666"/>
      <c r="K257" s="4666"/>
      <c r="L257" s="4666"/>
      <c r="M257" s="4666"/>
      <c r="N257" s="4666"/>
      <c r="O257" s="4666"/>
      <c r="P257" s="521" t="s">
        <v>52</v>
      </c>
      <c r="Q257" s="521" t="s">
        <v>53</v>
      </c>
      <c r="R257" s="540">
        <v>14.39</v>
      </c>
      <c r="S257" s="541">
        <f>ROUND(K248,2)*R257</f>
        <v>1263.8737000000001</v>
      </c>
    </row>
    <row r="258" spans="1:19" ht="45" customHeight="1" x14ac:dyDescent="0.25">
      <c r="A258" s="4666"/>
      <c r="B258" s="4666"/>
      <c r="C258" s="4666"/>
      <c r="D258" s="4666"/>
      <c r="E258" s="4666"/>
      <c r="F258" s="4666"/>
      <c r="G258" s="4666"/>
      <c r="H258" s="4666"/>
      <c r="I258" s="4666"/>
      <c r="J258" s="4666"/>
      <c r="K258" s="4666"/>
      <c r="L258" s="4666"/>
      <c r="M258" s="4666"/>
      <c r="N258" s="4666"/>
      <c r="O258" s="4666"/>
      <c r="P258" s="521" t="s">
        <v>54</v>
      </c>
      <c r="Q258" s="521" t="s">
        <v>55</v>
      </c>
      <c r="R258" s="542">
        <v>14.39</v>
      </c>
      <c r="S258" s="543">
        <f>ROUND(K248,2)*R258</f>
        <v>1263.8737000000001</v>
      </c>
    </row>
    <row r="259" spans="1:19" ht="45" customHeight="1" x14ac:dyDescent="0.25">
      <c r="A259" s="4666"/>
      <c r="B259" s="4666"/>
      <c r="C259" s="4666"/>
      <c r="D259" s="4666"/>
      <c r="E259" s="4666"/>
      <c r="F259" s="4666"/>
      <c r="G259" s="4666"/>
      <c r="H259" s="4666"/>
      <c r="I259" s="4666"/>
      <c r="J259" s="4666"/>
      <c r="K259" s="4666"/>
      <c r="L259" s="4666"/>
      <c r="M259" s="4666"/>
      <c r="N259" s="4666"/>
      <c r="O259" s="4666"/>
      <c r="P259" s="521" t="s">
        <v>56</v>
      </c>
      <c r="Q259" s="521" t="s">
        <v>57</v>
      </c>
      <c r="R259" s="544">
        <v>14.39</v>
      </c>
      <c r="S259" s="545">
        <f>ROUND(K248,2)*R259</f>
        <v>1263.8737000000001</v>
      </c>
    </row>
    <row r="260" spans="1:19" ht="45" customHeight="1" x14ac:dyDescent="0.25">
      <c r="A260" s="5807" t="s">
        <v>23</v>
      </c>
      <c r="B260" s="5807" t="s">
        <v>116</v>
      </c>
      <c r="C260" s="5807" t="s">
        <v>25</v>
      </c>
      <c r="D260" s="5807" t="s">
        <v>117</v>
      </c>
      <c r="E260" s="5807" t="s">
        <v>118</v>
      </c>
      <c r="F260" s="5808">
        <f>R260+R261+R262+R263+R264+R265+R266+R267+R268+R269+R270+R271</f>
        <v>246.47999999999993</v>
      </c>
      <c r="G260" s="5807" t="s">
        <v>28</v>
      </c>
      <c r="H260" s="5809">
        <v>121.08</v>
      </c>
      <c r="I260" s="5810">
        <v>121.08</v>
      </c>
      <c r="J260" s="5811">
        <v>0.2288</v>
      </c>
      <c r="K260" s="5812">
        <f>ROUND(I260,2)+(ROUND(I260,2)*J260)</f>
        <v>148.78310400000001</v>
      </c>
      <c r="L260" s="5813">
        <f>ROUND(S260,2)+ROUND(S261,2)+ROUND(S262,2)+ROUND(S263,2)+ROUND(S264,2)+ROUND(S265,2)+ROUND(S266,2)+ROUND(S267,2)+ROUND(S268,2)+ROUND(S269,2)+ROUND(S270,2)+ROUND(S271,2)</f>
        <v>36671.279999999999</v>
      </c>
      <c r="M260" s="5807"/>
      <c r="N260" s="5807" t="s">
        <v>42</v>
      </c>
      <c r="O260" s="5807" t="s">
        <v>115</v>
      </c>
      <c r="P260" s="546" t="s">
        <v>20</v>
      </c>
      <c r="Q260" s="546" t="s">
        <v>29</v>
      </c>
      <c r="R260" s="547">
        <v>20.54</v>
      </c>
      <c r="S260" s="548">
        <f>ROUND(K260,2)*R260</f>
        <v>3055.9411999999998</v>
      </c>
    </row>
    <row r="261" spans="1:19" ht="45" customHeight="1" x14ac:dyDescent="0.25">
      <c r="A261" s="4666"/>
      <c r="B261" s="4666"/>
      <c r="C261" s="4666"/>
      <c r="D261" s="4666"/>
      <c r="E261" s="4666"/>
      <c r="F261" s="4666"/>
      <c r="G261" s="4666"/>
      <c r="H261" s="4666"/>
      <c r="I261" s="4666"/>
      <c r="J261" s="4666"/>
      <c r="K261" s="4666"/>
      <c r="L261" s="4666"/>
      <c r="M261" s="4666"/>
      <c r="N261" s="4666"/>
      <c r="O261" s="4666"/>
      <c r="P261" s="546" t="s">
        <v>30</v>
      </c>
      <c r="Q261" s="546" t="s">
        <v>37</v>
      </c>
      <c r="R261" s="549">
        <v>20.54</v>
      </c>
      <c r="S261" s="550">
        <f>ROUND(K260,2)*R261</f>
        <v>3055.9411999999998</v>
      </c>
    </row>
    <row r="262" spans="1:19" ht="45" customHeight="1" x14ac:dyDescent="0.25">
      <c r="A262" s="4666"/>
      <c r="B262" s="4666"/>
      <c r="C262" s="4666"/>
      <c r="D262" s="4666"/>
      <c r="E262" s="4666"/>
      <c r="F262" s="4666"/>
      <c r="G262" s="4666"/>
      <c r="H262" s="4666"/>
      <c r="I262" s="4666"/>
      <c r="J262" s="4666"/>
      <c r="K262" s="4666"/>
      <c r="L262" s="4666"/>
      <c r="M262" s="4666"/>
      <c r="N262" s="4666"/>
      <c r="O262" s="4666"/>
      <c r="P262" s="546" t="s">
        <v>38</v>
      </c>
      <c r="Q262" s="546" t="s">
        <v>39</v>
      </c>
      <c r="R262" s="551">
        <v>20.54</v>
      </c>
      <c r="S262" s="552">
        <f>ROUND(K260,2)*R262</f>
        <v>3055.9411999999998</v>
      </c>
    </row>
    <row r="263" spans="1:19" ht="45" customHeight="1" x14ac:dyDescent="0.25">
      <c r="A263" s="4666"/>
      <c r="B263" s="4666"/>
      <c r="C263" s="4666"/>
      <c r="D263" s="4666"/>
      <c r="E263" s="4666"/>
      <c r="F263" s="4666"/>
      <c r="G263" s="4666"/>
      <c r="H263" s="4666"/>
      <c r="I263" s="4666"/>
      <c r="J263" s="4666"/>
      <c r="K263" s="4666"/>
      <c r="L263" s="4666"/>
      <c r="M263" s="4666"/>
      <c r="N263" s="4666"/>
      <c r="O263" s="4666"/>
      <c r="P263" s="546" t="s">
        <v>40</v>
      </c>
      <c r="Q263" s="546" t="s">
        <v>41</v>
      </c>
      <c r="R263" s="553">
        <v>20.54</v>
      </c>
      <c r="S263" s="554">
        <f>ROUND(K260,2)*R263</f>
        <v>3055.9411999999998</v>
      </c>
    </row>
    <row r="264" spans="1:19" ht="45" customHeight="1" x14ac:dyDescent="0.25">
      <c r="A264" s="4666"/>
      <c r="B264" s="4666"/>
      <c r="C264" s="4666"/>
      <c r="D264" s="4666"/>
      <c r="E264" s="4666"/>
      <c r="F264" s="4666"/>
      <c r="G264" s="4666"/>
      <c r="H264" s="4666"/>
      <c r="I264" s="4666"/>
      <c r="J264" s="4666"/>
      <c r="K264" s="4666"/>
      <c r="L264" s="4666"/>
      <c r="M264" s="4666"/>
      <c r="N264" s="4666"/>
      <c r="O264" s="4666"/>
      <c r="P264" s="546" t="s">
        <v>42</v>
      </c>
      <c r="Q264" s="546" t="s">
        <v>43</v>
      </c>
      <c r="R264" s="555">
        <v>20.54</v>
      </c>
      <c r="S264" s="556">
        <f>ROUND(K260,2)*R264</f>
        <v>3055.9411999999998</v>
      </c>
    </row>
    <row r="265" spans="1:19" ht="45" customHeight="1" x14ac:dyDescent="0.25">
      <c r="A265" s="4666"/>
      <c r="B265" s="4666"/>
      <c r="C265" s="4666"/>
      <c r="D265" s="4666"/>
      <c r="E265" s="4666"/>
      <c r="F265" s="4666"/>
      <c r="G265" s="4666"/>
      <c r="H265" s="4666"/>
      <c r="I265" s="4666"/>
      <c r="J265" s="4666"/>
      <c r="K265" s="4666"/>
      <c r="L265" s="4666"/>
      <c r="M265" s="4666"/>
      <c r="N265" s="4666"/>
      <c r="O265" s="4666"/>
      <c r="P265" s="546" t="s">
        <v>44</v>
      </c>
      <c r="Q265" s="546" t="s">
        <v>45</v>
      </c>
      <c r="R265" s="557">
        <v>20.54</v>
      </c>
      <c r="S265" s="558">
        <f>ROUND(K260,2)*R265</f>
        <v>3055.9411999999998</v>
      </c>
    </row>
    <row r="266" spans="1:19" ht="45" customHeight="1" x14ac:dyDescent="0.25">
      <c r="A266" s="4666"/>
      <c r="B266" s="4666"/>
      <c r="C266" s="4666"/>
      <c r="D266" s="4666"/>
      <c r="E266" s="4666"/>
      <c r="F266" s="4666"/>
      <c r="G266" s="4666"/>
      <c r="H266" s="4666"/>
      <c r="I266" s="4666"/>
      <c r="J266" s="4666"/>
      <c r="K266" s="4666"/>
      <c r="L266" s="4666"/>
      <c r="M266" s="4666"/>
      <c r="N266" s="4666"/>
      <c r="O266" s="4666"/>
      <c r="P266" s="546" t="s">
        <v>46</v>
      </c>
      <c r="Q266" s="546" t="s">
        <v>47</v>
      </c>
      <c r="R266" s="559">
        <v>20.54</v>
      </c>
      <c r="S266" s="560">
        <f>ROUND(K260,2)*R266</f>
        <v>3055.9411999999998</v>
      </c>
    </row>
    <row r="267" spans="1:19" ht="45" customHeight="1" x14ac:dyDescent="0.25">
      <c r="A267" s="4666"/>
      <c r="B267" s="4666"/>
      <c r="C267" s="4666"/>
      <c r="D267" s="4666"/>
      <c r="E267" s="4666"/>
      <c r="F267" s="4666"/>
      <c r="G267" s="4666"/>
      <c r="H267" s="4666"/>
      <c r="I267" s="4666"/>
      <c r="J267" s="4666"/>
      <c r="K267" s="4666"/>
      <c r="L267" s="4666"/>
      <c r="M267" s="4666"/>
      <c r="N267" s="4666"/>
      <c r="O267" s="4666"/>
      <c r="P267" s="546" t="s">
        <v>48</v>
      </c>
      <c r="Q267" s="546" t="s">
        <v>49</v>
      </c>
      <c r="R267" s="561">
        <v>20.54</v>
      </c>
      <c r="S267" s="562">
        <f>ROUND(K260,2)*R267</f>
        <v>3055.9411999999998</v>
      </c>
    </row>
    <row r="268" spans="1:19" ht="45" customHeight="1" x14ac:dyDescent="0.25">
      <c r="A268" s="4666"/>
      <c r="B268" s="4666"/>
      <c r="C268" s="4666"/>
      <c r="D268" s="4666"/>
      <c r="E268" s="4666"/>
      <c r="F268" s="4666"/>
      <c r="G268" s="4666"/>
      <c r="H268" s="4666"/>
      <c r="I268" s="4666"/>
      <c r="J268" s="4666"/>
      <c r="K268" s="4666"/>
      <c r="L268" s="4666"/>
      <c r="M268" s="4666"/>
      <c r="N268" s="4666"/>
      <c r="O268" s="4666"/>
      <c r="P268" s="546" t="s">
        <v>50</v>
      </c>
      <c r="Q268" s="546" t="s">
        <v>51</v>
      </c>
      <c r="R268" s="563">
        <v>20.54</v>
      </c>
      <c r="S268" s="564">
        <f>ROUND(K260,2)*R268</f>
        <v>3055.9411999999998</v>
      </c>
    </row>
    <row r="269" spans="1:19" ht="45" customHeight="1" x14ac:dyDescent="0.25">
      <c r="A269" s="4666"/>
      <c r="B269" s="4666"/>
      <c r="C269" s="4666"/>
      <c r="D269" s="4666"/>
      <c r="E269" s="4666"/>
      <c r="F269" s="4666"/>
      <c r="G269" s="4666"/>
      <c r="H269" s="4666"/>
      <c r="I269" s="4666"/>
      <c r="J269" s="4666"/>
      <c r="K269" s="4666"/>
      <c r="L269" s="4666"/>
      <c r="M269" s="4666"/>
      <c r="N269" s="4666"/>
      <c r="O269" s="4666"/>
      <c r="P269" s="546" t="s">
        <v>52</v>
      </c>
      <c r="Q269" s="546" t="s">
        <v>53</v>
      </c>
      <c r="R269" s="565">
        <v>20.54</v>
      </c>
      <c r="S269" s="566">
        <f>ROUND(K260,2)*R269</f>
        <v>3055.9411999999998</v>
      </c>
    </row>
    <row r="270" spans="1:19" ht="45" customHeight="1" x14ac:dyDescent="0.25">
      <c r="A270" s="4666"/>
      <c r="B270" s="4666"/>
      <c r="C270" s="4666"/>
      <c r="D270" s="4666"/>
      <c r="E270" s="4666"/>
      <c r="F270" s="4666"/>
      <c r="G270" s="4666"/>
      <c r="H270" s="4666"/>
      <c r="I270" s="4666"/>
      <c r="J270" s="4666"/>
      <c r="K270" s="4666"/>
      <c r="L270" s="4666"/>
      <c r="M270" s="4666"/>
      <c r="N270" s="4666"/>
      <c r="O270" s="4666"/>
      <c r="P270" s="546" t="s">
        <v>54</v>
      </c>
      <c r="Q270" s="546" t="s">
        <v>55</v>
      </c>
      <c r="R270" s="567">
        <v>20.54</v>
      </c>
      <c r="S270" s="568">
        <f>ROUND(K260,2)*R270</f>
        <v>3055.9411999999998</v>
      </c>
    </row>
    <row r="271" spans="1:19" ht="45" customHeight="1" x14ac:dyDescent="0.25">
      <c r="A271" s="4666"/>
      <c r="B271" s="4666"/>
      <c r="C271" s="4666"/>
      <c r="D271" s="4666"/>
      <c r="E271" s="4666"/>
      <c r="F271" s="4666"/>
      <c r="G271" s="4666"/>
      <c r="H271" s="4666"/>
      <c r="I271" s="4666"/>
      <c r="J271" s="4666"/>
      <c r="K271" s="4666"/>
      <c r="L271" s="4666"/>
      <c r="M271" s="4666"/>
      <c r="N271" s="4666"/>
      <c r="O271" s="4666"/>
      <c r="P271" s="546" t="s">
        <v>56</v>
      </c>
      <c r="Q271" s="546" t="s">
        <v>57</v>
      </c>
      <c r="R271" s="569">
        <v>20.54</v>
      </c>
      <c r="S271" s="570">
        <f>ROUND(K260,2)*R271</f>
        <v>3055.9411999999998</v>
      </c>
    </row>
    <row r="272" spans="1:19" ht="45" customHeight="1" x14ac:dyDescent="0.25">
      <c r="A272" s="5786" t="s">
        <v>23</v>
      </c>
      <c r="B272" s="5786" t="s">
        <v>119</v>
      </c>
      <c r="C272" s="5786" t="s">
        <v>25</v>
      </c>
      <c r="D272" s="5786" t="s">
        <v>117</v>
      </c>
      <c r="E272" s="5786" t="s">
        <v>118</v>
      </c>
      <c r="F272" s="5787">
        <f>R272+R273+R274+R275+R276+R277+R278+R279+R280+R281+R282+R283</f>
        <v>49.560000000000009</v>
      </c>
      <c r="G272" s="5786" t="s">
        <v>28</v>
      </c>
      <c r="H272" s="5788">
        <v>121.08</v>
      </c>
      <c r="I272" s="5789">
        <v>121.08</v>
      </c>
      <c r="J272" s="5790">
        <v>0.2288</v>
      </c>
      <c r="K272" s="5791">
        <f>ROUND(I272,2)+(ROUND(I272,2)*J272)</f>
        <v>148.78310400000001</v>
      </c>
      <c r="L272" s="5792">
        <f>ROUND(S272,2)+ROUND(S273,2)+ROUND(S274,2)+ROUND(S275,2)+ROUND(S276,2)+ROUND(S277,2)+ROUND(S278,2)+ROUND(S279,2)+ROUND(S280,2)+ROUND(S281,2)+ROUND(S282,2)+ROUND(S283,2)</f>
        <v>7373.52</v>
      </c>
      <c r="M272" s="5786"/>
      <c r="N272" s="5786" t="s">
        <v>42</v>
      </c>
      <c r="O272" s="5786" t="s">
        <v>115</v>
      </c>
      <c r="P272" s="571" t="s">
        <v>20</v>
      </c>
      <c r="Q272" s="571" t="s">
        <v>29</v>
      </c>
      <c r="R272" s="572">
        <v>4.13</v>
      </c>
      <c r="S272" s="573">
        <f>ROUND(K272,2)*R272</f>
        <v>614.46140000000003</v>
      </c>
    </row>
    <row r="273" spans="1:19" ht="45" customHeight="1" x14ac:dyDescent="0.25">
      <c r="A273" s="4666"/>
      <c r="B273" s="4666"/>
      <c r="C273" s="4666"/>
      <c r="D273" s="4666"/>
      <c r="E273" s="4666"/>
      <c r="F273" s="4666"/>
      <c r="G273" s="4666"/>
      <c r="H273" s="4666"/>
      <c r="I273" s="4666"/>
      <c r="J273" s="4666"/>
      <c r="K273" s="4666"/>
      <c r="L273" s="4666"/>
      <c r="M273" s="4666"/>
      <c r="N273" s="4666"/>
      <c r="O273" s="4666"/>
      <c r="P273" s="571" t="s">
        <v>30</v>
      </c>
      <c r="Q273" s="571" t="s">
        <v>37</v>
      </c>
      <c r="R273" s="574">
        <v>4.13</v>
      </c>
      <c r="S273" s="575">
        <f>ROUND(K272,2)*R273</f>
        <v>614.46140000000003</v>
      </c>
    </row>
    <row r="274" spans="1:19" ht="45" customHeight="1" x14ac:dyDescent="0.25">
      <c r="A274" s="4666"/>
      <c r="B274" s="4666"/>
      <c r="C274" s="4666"/>
      <c r="D274" s="4666"/>
      <c r="E274" s="4666"/>
      <c r="F274" s="4666"/>
      <c r="G274" s="4666"/>
      <c r="H274" s="4666"/>
      <c r="I274" s="4666"/>
      <c r="J274" s="4666"/>
      <c r="K274" s="4666"/>
      <c r="L274" s="4666"/>
      <c r="M274" s="4666"/>
      <c r="N274" s="4666"/>
      <c r="O274" s="4666"/>
      <c r="P274" s="571" t="s">
        <v>38</v>
      </c>
      <c r="Q274" s="571" t="s">
        <v>39</v>
      </c>
      <c r="R274" s="576">
        <v>4.13</v>
      </c>
      <c r="S274" s="577">
        <f>ROUND(K272,2)*R274</f>
        <v>614.46140000000003</v>
      </c>
    </row>
    <row r="275" spans="1:19" ht="45" customHeight="1" x14ac:dyDescent="0.25">
      <c r="A275" s="4666"/>
      <c r="B275" s="4666"/>
      <c r="C275" s="4666"/>
      <c r="D275" s="4666"/>
      <c r="E275" s="4666"/>
      <c r="F275" s="4666"/>
      <c r="G275" s="4666"/>
      <c r="H275" s="4666"/>
      <c r="I275" s="4666"/>
      <c r="J275" s="4666"/>
      <c r="K275" s="4666"/>
      <c r="L275" s="4666"/>
      <c r="M275" s="4666"/>
      <c r="N275" s="4666"/>
      <c r="O275" s="4666"/>
      <c r="P275" s="571" t="s">
        <v>40</v>
      </c>
      <c r="Q275" s="571" t="s">
        <v>41</v>
      </c>
      <c r="R275" s="578">
        <v>4.13</v>
      </c>
      <c r="S275" s="579">
        <f>ROUND(K272,2)*R275</f>
        <v>614.46140000000003</v>
      </c>
    </row>
    <row r="276" spans="1:19" ht="45" customHeight="1" x14ac:dyDescent="0.25">
      <c r="A276" s="4666"/>
      <c r="B276" s="4666"/>
      <c r="C276" s="4666"/>
      <c r="D276" s="4666"/>
      <c r="E276" s="4666"/>
      <c r="F276" s="4666"/>
      <c r="G276" s="4666"/>
      <c r="H276" s="4666"/>
      <c r="I276" s="4666"/>
      <c r="J276" s="4666"/>
      <c r="K276" s="4666"/>
      <c r="L276" s="4666"/>
      <c r="M276" s="4666"/>
      <c r="N276" s="4666"/>
      <c r="O276" s="4666"/>
      <c r="P276" s="571" t="s">
        <v>42</v>
      </c>
      <c r="Q276" s="571" t="s">
        <v>43</v>
      </c>
      <c r="R276" s="580">
        <v>4.13</v>
      </c>
      <c r="S276" s="581">
        <f>ROUND(K272,2)*R276</f>
        <v>614.46140000000003</v>
      </c>
    </row>
    <row r="277" spans="1:19" ht="45" customHeight="1" x14ac:dyDescent="0.25">
      <c r="A277" s="4666"/>
      <c r="B277" s="4666"/>
      <c r="C277" s="4666"/>
      <c r="D277" s="4666"/>
      <c r="E277" s="4666"/>
      <c r="F277" s="4666"/>
      <c r="G277" s="4666"/>
      <c r="H277" s="4666"/>
      <c r="I277" s="4666"/>
      <c r="J277" s="4666"/>
      <c r="K277" s="4666"/>
      <c r="L277" s="4666"/>
      <c r="M277" s="4666"/>
      <c r="N277" s="4666"/>
      <c r="O277" s="4666"/>
      <c r="P277" s="571" t="s">
        <v>44</v>
      </c>
      <c r="Q277" s="571" t="s">
        <v>45</v>
      </c>
      <c r="R277" s="582">
        <v>4.13</v>
      </c>
      <c r="S277" s="583">
        <f>ROUND(K272,2)*R277</f>
        <v>614.46140000000003</v>
      </c>
    </row>
    <row r="278" spans="1:19" ht="45" customHeight="1" x14ac:dyDescent="0.25">
      <c r="A278" s="4666"/>
      <c r="B278" s="4666"/>
      <c r="C278" s="4666"/>
      <c r="D278" s="4666"/>
      <c r="E278" s="4666"/>
      <c r="F278" s="4666"/>
      <c r="G278" s="4666"/>
      <c r="H278" s="4666"/>
      <c r="I278" s="4666"/>
      <c r="J278" s="4666"/>
      <c r="K278" s="4666"/>
      <c r="L278" s="4666"/>
      <c r="M278" s="4666"/>
      <c r="N278" s="4666"/>
      <c r="O278" s="4666"/>
      <c r="P278" s="571" t="s">
        <v>46</v>
      </c>
      <c r="Q278" s="571" t="s">
        <v>47</v>
      </c>
      <c r="R278" s="584">
        <v>4.13</v>
      </c>
      <c r="S278" s="585">
        <f>ROUND(K272,2)*R278</f>
        <v>614.46140000000003</v>
      </c>
    </row>
    <row r="279" spans="1:19" ht="45" customHeight="1" x14ac:dyDescent="0.25">
      <c r="A279" s="4666"/>
      <c r="B279" s="4666"/>
      <c r="C279" s="4666"/>
      <c r="D279" s="4666"/>
      <c r="E279" s="4666"/>
      <c r="F279" s="4666"/>
      <c r="G279" s="4666"/>
      <c r="H279" s="4666"/>
      <c r="I279" s="4666"/>
      <c r="J279" s="4666"/>
      <c r="K279" s="4666"/>
      <c r="L279" s="4666"/>
      <c r="M279" s="4666"/>
      <c r="N279" s="4666"/>
      <c r="O279" s="4666"/>
      <c r="P279" s="571" t="s">
        <v>48</v>
      </c>
      <c r="Q279" s="571" t="s">
        <v>49</v>
      </c>
      <c r="R279" s="586">
        <v>4.13</v>
      </c>
      <c r="S279" s="587">
        <f>ROUND(K272,2)*R279</f>
        <v>614.46140000000003</v>
      </c>
    </row>
    <row r="280" spans="1:19" ht="45" customHeight="1" x14ac:dyDescent="0.25">
      <c r="A280" s="4666"/>
      <c r="B280" s="4666"/>
      <c r="C280" s="4666"/>
      <c r="D280" s="4666"/>
      <c r="E280" s="4666"/>
      <c r="F280" s="4666"/>
      <c r="G280" s="4666"/>
      <c r="H280" s="4666"/>
      <c r="I280" s="4666"/>
      <c r="J280" s="4666"/>
      <c r="K280" s="4666"/>
      <c r="L280" s="4666"/>
      <c r="M280" s="4666"/>
      <c r="N280" s="4666"/>
      <c r="O280" s="4666"/>
      <c r="P280" s="571" t="s">
        <v>50</v>
      </c>
      <c r="Q280" s="571" t="s">
        <v>51</v>
      </c>
      <c r="R280" s="588">
        <v>4.13</v>
      </c>
      <c r="S280" s="589">
        <f>ROUND(K272,2)*R280</f>
        <v>614.46140000000003</v>
      </c>
    </row>
    <row r="281" spans="1:19" ht="45" customHeight="1" x14ac:dyDescent="0.25">
      <c r="A281" s="4666"/>
      <c r="B281" s="4666"/>
      <c r="C281" s="4666"/>
      <c r="D281" s="4666"/>
      <c r="E281" s="4666"/>
      <c r="F281" s="4666"/>
      <c r="G281" s="4666"/>
      <c r="H281" s="4666"/>
      <c r="I281" s="4666"/>
      <c r="J281" s="4666"/>
      <c r="K281" s="4666"/>
      <c r="L281" s="4666"/>
      <c r="M281" s="4666"/>
      <c r="N281" s="4666"/>
      <c r="O281" s="4666"/>
      <c r="P281" s="571" t="s">
        <v>52</v>
      </c>
      <c r="Q281" s="571" t="s">
        <v>53</v>
      </c>
      <c r="R281" s="590">
        <v>4.13</v>
      </c>
      <c r="S281" s="591">
        <f>ROUND(K272,2)*R281</f>
        <v>614.46140000000003</v>
      </c>
    </row>
    <row r="282" spans="1:19" ht="45" customHeight="1" x14ac:dyDescent="0.25">
      <c r="A282" s="4666"/>
      <c r="B282" s="4666"/>
      <c r="C282" s="4666"/>
      <c r="D282" s="4666"/>
      <c r="E282" s="4666"/>
      <c r="F282" s="4666"/>
      <c r="G282" s="4666"/>
      <c r="H282" s="4666"/>
      <c r="I282" s="4666"/>
      <c r="J282" s="4666"/>
      <c r="K282" s="4666"/>
      <c r="L282" s="4666"/>
      <c r="M282" s="4666"/>
      <c r="N282" s="4666"/>
      <c r="O282" s="4666"/>
      <c r="P282" s="571" t="s">
        <v>54</v>
      </c>
      <c r="Q282" s="571" t="s">
        <v>55</v>
      </c>
      <c r="R282" s="592">
        <v>4.13</v>
      </c>
      <c r="S282" s="593">
        <f>ROUND(K272,2)*R282</f>
        <v>614.46140000000003</v>
      </c>
    </row>
    <row r="283" spans="1:19" ht="45" customHeight="1" x14ac:dyDescent="0.25">
      <c r="A283" s="4666"/>
      <c r="B283" s="4666"/>
      <c r="C283" s="4666"/>
      <c r="D283" s="4666"/>
      <c r="E283" s="4666"/>
      <c r="F283" s="4666"/>
      <c r="G283" s="4666"/>
      <c r="H283" s="4666"/>
      <c r="I283" s="4666"/>
      <c r="J283" s="4666"/>
      <c r="K283" s="4666"/>
      <c r="L283" s="4666"/>
      <c r="M283" s="4666"/>
      <c r="N283" s="4666"/>
      <c r="O283" s="4666"/>
      <c r="P283" s="571" t="s">
        <v>56</v>
      </c>
      <c r="Q283" s="571" t="s">
        <v>57</v>
      </c>
      <c r="R283" s="594">
        <v>4.13</v>
      </c>
      <c r="S283" s="595">
        <f>ROUND(K272,2)*R283</f>
        <v>614.46140000000003</v>
      </c>
    </row>
    <row r="284" spans="1:19" ht="45" customHeight="1" x14ac:dyDescent="0.25">
      <c r="A284" s="5793" t="s">
        <v>23</v>
      </c>
      <c r="B284" s="5793" t="s">
        <v>120</v>
      </c>
      <c r="C284" s="5793" t="s">
        <v>25</v>
      </c>
      <c r="D284" s="5793" t="s">
        <v>121</v>
      </c>
      <c r="E284" s="5793" t="s">
        <v>122</v>
      </c>
      <c r="F284" s="5794">
        <f>R284+R285+R286+R287+R288+R289+R290+R291+R292+R293+R294+R295</f>
        <v>844.79999999999984</v>
      </c>
      <c r="G284" s="5793" t="s">
        <v>70</v>
      </c>
      <c r="H284" s="5795">
        <v>15.16</v>
      </c>
      <c r="I284" s="5796">
        <v>15.16</v>
      </c>
      <c r="J284" s="5797">
        <v>0.2288</v>
      </c>
      <c r="K284" s="5798">
        <f>ROUND(I284,2)+(ROUND(I284,2)*J284)</f>
        <v>18.628608</v>
      </c>
      <c r="L284" s="5799">
        <f>ROUND(S284,2)+ROUND(S285,2)+ROUND(S286,2)+ROUND(S287,2)+ROUND(S288,2)+ROUND(S289,2)+ROUND(S290,2)+ROUND(S291,2)+ROUND(S292,2)+ROUND(S293,2)+ROUND(S294,2)+ROUND(S295,2)</f>
        <v>15738.599999999997</v>
      </c>
      <c r="M284" s="5793"/>
      <c r="N284" s="5793" t="s">
        <v>42</v>
      </c>
      <c r="O284" s="5793" t="s">
        <v>115</v>
      </c>
      <c r="P284" s="596" t="s">
        <v>20</v>
      </c>
      <c r="Q284" s="596" t="s">
        <v>29</v>
      </c>
      <c r="R284" s="597">
        <v>70.400000000000006</v>
      </c>
      <c r="S284" s="598">
        <f>ROUND(K284,2)*R284</f>
        <v>1311.5520000000001</v>
      </c>
    </row>
    <row r="285" spans="1:19" ht="45" customHeight="1" x14ac:dyDescent="0.25">
      <c r="A285" s="4666"/>
      <c r="B285" s="4666"/>
      <c r="C285" s="4666"/>
      <c r="D285" s="4666"/>
      <c r="E285" s="4666"/>
      <c r="F285" s="4666"/>
      <c r="G285" s="4666"/>
      <c r="H285" s="4666"/>
      <c r="I285" s="4666"/>
      <c r="J285" s="4666"/>
      <c r="K285" s="4666"/>
      <c r="L285" s="4666"/>
      <c r="M285" s="4666"/>
      <c r="N285" s="4666"/>
      <c r="O285" s="4666"/>
      <c r="P285" s="596" t="s">
        <v>30</v>
      </c>
      <c r="Q285" s="596" t="s">
        <v>37</v>
      </c>
      <c r="R285" s="599">
        <v>70.400000000000006</v>
      </c>
      <c r="S285" s="600">
        <f>ROUND(K284,2)*R285</f>
        <v>1311.5520000000001</v>
      </c>
    </row>
    <row r="286" spans="1:19" ht="45" customHeight="1" x14ac:dyDescent="0.25">
      <c r="A286" s="4666"/>
      <c r="B286" s="4666"/>
      <c r="C286" s="4666"/>
      <c r="D286" s="4666"/>
      <c r="E286" s="4666"/>
      <c r="F286" s="4666"/>
      <c r="G286" s="4666"/>
      <c r="H286" s="4666"/>
      <c r="I286" s="4666"/>
      <c r="J286" s="4666"/>
      <c r="K286" s="4666"/>
      <c r="L286" s="4666"/>
      <c r="M286" s="4666"/>
      <c r="N286" s="4666"/>
      <c r="O286" s="4666"/>
      <c r="P286" s="596" t="s">
        <v>38</v>
      </c>
      <c r="Q286" s="596" t="s">
        <v>39</v>
      </c>
      <c r="R286" s="601">
        <v>70.400000000000006</v>
      </c>
      <c r="S286" s="602">
        <f>ROUND(K284,2)*R286</f>
        <v>1311.5520000000001</v>
      </c>
    </row>
    <row r="287" spans="1:19" ht="45" customHeight="1" x14ac:dyDescent="0.25">
      <c r="A287" s="4666"/>
      <c r="B287" s="4666"/>
      <c r="C287" s="4666"/>
      <c r="D287" s="4666"/>
      <c r="E287" s="4666"/>
      <c r="F287" s="4666"/>
      <c r="G287" s="4666"/>
      <c r="H287" s="4666"/>
      <c r="I287" s="4666"/>
      <c r="J287" s="4666"/>
      <c r="K287" s="4666"/>
      <c r="L287" s="4666"/>
      <c r="M287" s="4666"/>
      <c r="N287" s="4666"/>
      <c r="O287" s="4666"/>
      <c r="P287" s="596" t="s">
        <v>40</v>
      </c>
      <c r="Q287" s="596" t="s">
        <v>41</v>
      </c>
      <c r="R287" s="603">
        <v>70.400000000000006</v>
      </c>
      <c r="S287" s="604">
        <f>ROUND(K284,2)*R287</f>
        <v>1311.5520000000001</v>
      </c>
    </row>
    <row r="288" spans="1:19" ht="45" customHeight="1" x14ac:dyDescent="0.25">
      <c r="A288" s="4666"/>
      <c r="B288" s="4666"/>
      <c r="C288" s="4666"/>
      <c r="D288" s="4666"/>
      <c r="E288" s="4666"/>
      <c r="F288" s="4666"/>
      <c r="G288" s="4666"/>
      <c r="H288" s="4666"/>
      <c r="I288" s="4666"/>
      <c r="J288" s="4666"/>
      <c r="K288" s="4666"/>
      <c r="L288" s="4666"/>
      <c r="M288" s="4666"/>
      <c r="N288" s="4666"/>
      <c r="O288" s="4666"/>
      <c r="P288" s="596" t="s">
        <v>42</v>
      </c>
      <c r="Q288" s="596" t="s">
        <v>43</v>
      </c>
      <c r="R288" s="605">
        <v>70.400000000000006</v>
      </c>
      <c r="S288" s="606">
        <f>ROUND(K284,2)*R288</f>
        <v>1311.5520000000001</v>
      </c>
    </row>
    <row r="289" spans="1:19" ht="45" customHeight="1" x14ac:dyDescent="0.25">
      <c r="A289" s="4666"/>
      <c r="B289" s="4666"/>
      <c r="C289" s="4666"/>
      <c r="D289" s="4666"/>
      <c r="E289" s="4666"/>
      <c r="F289" s="4666"/>
      <c r="G289" s="4666"/>
      <c r="H289" s="4666"/>
      <c r="I289" s="4666"/>
      <c r="J289" s="4666"/>
      <c r="K289" s="4666"/>
      <c r="L289" s="4666"/>
      <c r="M289" s="4666"/>
      <c r="N289" s="4666"/>
      <c r="O289" s="4666"/>
      <c r="P289" s="596" t="s">
        <v>44</v>
      </c>
      <c r="Q289" s="596" t="s">
        <v>45</v>
      </c>
      <c r="R289" s="607">
        <v>70.400000000000006</v>
      </c>
      <c r="S289" s="608">
        <f>ROUND(K284,2)*R289</f>
        <v>1311.5520000000001</v>
      </c>
    </row>
    <row r="290" spans="1:19" ht="45" customHeight="1" x14ac:dyDescent="0.25">
      <c r="A290" s="4666"/>
      <c r="B290" s="4666"/>
      <c r="C290" s="4666"/>
      <c r="D290" s="4666"/>
      <c r="E290" s="4666"/>
      <c r="F290" s="4666"/>
      <c r="G290" s="4666"/>
      <c r="H290" s="4666"/>
      <c r="I290" s="4666"/>
      <c r="J290" s="4666"/>
      <c r="K290" s="4666"/>
      <c r="L290" s="4666"/>
      <c r="M290" s="4666"/>
      <c r="N290" s="4666"/>
      <c r="O290" s="4666"/>
      <c r="P290" s="596" t="s">
        <v>46</v>
      </c>
      <c r="Q290" s="596" t="s">
        <v>47</v>
      </c>
      <c r="R290" s="609">
        <v>70.400000000000006</v>
      </c>
      <c r="S290" s="610">
        <f>ROUND(K284,2)*R290</f>
        <v>1311.5520000000001</v>
      </c>
    </row>
    <row r="291" spans="1:19" ht="45" customHeight="1" x14ac:dyDescent="0.25">
      <c r="A291" s="4666"/>
      <c r="B291" s="4666"/>
      <c r="C291" s="4666"/>
      <c r="D291" s="4666"/>
      <c r="E291" s="4666"/>
      <c r="F291" s="4666"/>
      <c r="G291" s="4666"/>
      <c r="H291" s="4666"/>
      <c r="I291" s="4666"/>
      <c r="J291" s="4666"/>
      <c r="K291" s="4666"/>
      <c r="L291" s="4666"/>
      <c r="M291" s="4666"/>
      <c r="N291" s="4666"/>
      <c r="O291" s="4666"/>
      <c r="P291" s="596" t="s">
        <v>48</v>
      </c>
      <c r="Q291" s="596" t="s">
        <v>49</v>
      </c>
      <c r="R291" s="611">
        <v>70.400000000000006</v>
      </c>
      <c r="S291" s="612">
        <f>ROUND(K284,2)*R291</f>
        <v>1311.5520000000001</v>
      </c>
    </row>
    <row r="292" spans="1:19" ht="45" customHeight="1" x14ac:dyDescent="0.25">
      <c r="A292" s="4666"/>
      <c r="B292" s="4666"/>
      <c r="C292" s="4666"/>
      <c r="D292" s="4666"/>
      <c r="E292" s="4666"/>
      <c r="F292" s="4666"/>
      <c r="G292" s="4666"/>
      <c r="H292" s="4666"/>
      <c r="I292" s="4666"/>
      <c r="J292" s="4666"/>
      <c r="K292" s="4666"/>
      <c r="L292" s="4666"/>
      <c r="M292" s="4666"/>
      <c r="N292" s="4666"/>
      <c r="O292" s="4666"/>
      <c r="P292" s="596" t="s">
        <v>50</v>
      </c>
      <c r="Q292" s="596" t="s">
        <v>51</v>
      </c>
      <c r="R292" s="613">
        <v>70.400000000000006</v>
      </c>
      <c r="S292" s="614">
        <f>ROUND(K284,2)*R292</f>
        <v>1311.5520000000001</v>
      </c>
    </row>
    <row r="293" spans="1:19" ht="45" customHeight="1" x14ac:dyDescent="0.25">
      <c r="A293" s="4666"/>
      <c r="B293" s="4666"/>
      <c r="C293" s="4666"/>
      <c r="D293" s="4666"/>
      <c r="E293" s="4666"/>
      <c r="F293" s="4666"/>
      <c r="G293" s="4666"/>
      <c r="H293" s="4666"/>
      <c r="I293" s="4666"/>
      <c r="J293" s="4666"/>
      <c r="K293" s="4666"/>
      <c r="L293" s="4666"/>
      <c r="M293" s="4666"/>
      <c r="N293" s="4666"/>
      <c r="O293" s="4666"/>
      <c r="P293" s="596" t="s">
        <v>52</v>
      </c>
      <c r="Q293" s="596" t="s">
        <v>53</v>
      </c>
      <c r="R293" s="615">
        <v>70.400000000000006</v>
      </c>
      <c r="S293" s="616">
        <f>ROUND(K284,2)*R293</f>
        <v>1311.5520000000001</v>
      </c>
    </row>
    <row r="294" spans="1:19" ht="45" customHeight="1" x14ac:dyDescent="0.25">
      <c r="A294" s="4666"/>
      <c r="B294" s="4666"/>
      <c r="C294" s="4666"/>
      <c r="D294" s="4666"/>
      <c r="E294" s="4666"/>
      <c r="F294" s="4666"/>
      <c r="G294" s="4666"/>
      <c r="H294" s="4666"/>
      <c r="I294" s="4666"/>
      <c r="J294" s="4666"/>
      <c r="K294" s="4666"/>
      <c r="L294" s="4666"/>
      <c r="M294" s="4666"/>
      <c r="N294" s="4666"/>
      <c r="O294" s="4666"/>
      <c r="P294" s="596" t="s">
        <v>54</v>
      </c>
      <c r="Q294" s="596" t="s">
        <v>55</v>
      </c>
      <c r="R294" s="617">
        <v>70.400000000000006</v>
      </c>
      <c r="S294" s="618">
        <f>ROUND(K284,2)*R294</f>
        <v>1311.5520000000001</v>
      </c>
    </row>
    <row r="295" spans="1:19" ht="45" customHeight="1" x14ac:dyDescent="0.25">
      <c r="A295" s="4666"/>
      <c r="B295" s="4666"/>
      <c r="C295" s="4666"/>
      <c r="D295" s="4666"/>
      <c r="E295" s="4666"/>
      <c r="F295" s="4666"/>
      <c r="G295" s="4666"/>
      <c r="H295" s="4666"/>
      <c r="I295" s="4666"/>
      <c r="J295" s="4666"/>
      <c r="K295" s="4666"/>
      <c r="L295" s="4666"/>
      <c r="M295" s="4666"/>
      <c r="N295" s="4666"/>
      <c r="O295" s="4666"/>
      <c r="P295" s="596" t="s">
        <v>56</v>
      </c>
      <c r="Q295" s="596" t="s">
        <v>57</v>
      </c>
      <c r="R295" s="619">
        <v>70.400000000000006</v>
      </c>
      <c r="S295" s="620">
        <f>ROUND(K284,2)*R295</f>
        <v>1311.5520000000001</v>
      </c>
    </row>
    <row r="296" spans="1:19" ht="45" customHeight="1" x14ac:dyDescent="0.25">
      <c r="A296" s="5772" t="s">
        <v>23</v>
      </c>
      <c r="B296" s="5772" t="s">
        <v>123</v>
      </c>
      <c r="C296" s="5772" t="s">
        <v>25</v>
      </c>
      <c r="D296" s="5772" t="s">
        <v>124</v>
      </c>
      <c r="E296" s="5772" t="s">
        <v>125</v>
      </c>
      <c r="F296" s="5773">
        <f>R296+R297+R298+R299+R300+R301+R302+R303+R304+R305+R306+R307</f>
        <v>180</v>
      </c>
      <c r="G296" s="5772" t="s">
        <v>70</v>
      </c>
      <c r="H296" s="5774">
        <v>14.43</v>
      </c>
      <c r="I296" s="5775">
        <v>14.43</v>
      </c>
      <c r="J296" s="5776">
        <v>0.2288</v>
      </c>
      <c r="K296" s="5777">
        <f>ROUND(I296,2)+(ROUND(I296,2)*J296)</f>
        <v>17.731583999999998</v>
      </c>
      <c r="L296" s="5778">
        <f>ROUND(S296,2)+ROUND(S297,2)+ROUND(S298,2)+ROUND(S299,2)+ROUND(S300,2)+ROUND(S301,2)+ROUND(S302,2)+ROUND(S303,2)+ROUND(S304,2)+ROUND(S305,2)+ROUND(S306,2)+ROUND(S307,2)</f>
        <v>3191.3999999999992</v>
      </c>
      <c r="M296" s="5772"/>
      <c r="N296" s="5772" t="s">
        <v>42</v>
      </c>
      <c r="O296" s="5772" t="s">
        <v>115</v>
      </c>
      <c r="P296" s="621" t="s">
        <v>20</v>
      </c>
      <c r="Q296" s="621" t="s">
        <v>29</v>
      </c>
      <c r="R296" s="622">
        <v>15</v>
      </c>
      <c r="S296" s="623">
        <f>ROUND(K296,2)*R296</f>
        <v>265.95</v>
      </c>
    </row>
    <row r="297" spans="1:19" ht="45" customHeight="1" x14ac:dyDescent="0.25">
      <c r="A297" s="4666"/>
      <c r="B297" s="4666"/>
      <c r="C297" s="4666"/>
      <c r="D297" s="4666"/>
      <c r="E297" s="4666"/>
      <c r="F297" s="4666"/>
      <c r="G297" s="4666"/>
      <c r="H297" s="4666"/>
      <c r="I297" s="4666"/>
      <c r="J297" s="4666"/>
      <c r="K297" s="4666"/>
      <c r="L297" s="4666"/>
      <c r="M297" s="4666"/>
      <c r="N297" s="4666"/>
      <c r="O297" s="4666"/>
      <c r="P297" s="621" t="s">
        <v>30</v>
      </c>
      <c r="Q297" s="621" t="s">
        <v>37</v>
      </c>
      <c r="R297" s="624">
        <v>15</v>
      </c>
      <c r="S297" s="625">
        <f>ROUND(K296,2)*R297</f>
        <v>265.95</v>
      </c>
    </row>
    <row r="298" spans="1:19" ht="45" customHeight="1" x14ac:dyDescent="0.25">
      <c r="A298" s="4666"/>
      <c r="B298" s="4666"/>
      <c r="C298" s="4666"/>
      <c r="D298" s="4666"/>
      <c r="E298" s="4666"/>
      <c r="F298" s="4666"/>
      <c r="G298" s="4666"/>
      <c r="H298" s="4666"/>
      <c r="I298" s="4666"/>
      <c r="J298" s="4666"/>
      <c r="K298" s="4666"/>
      <c r="L298" s="4666"/>
      <c r="M298" s="4666"/>
      <c r="N298" s="4666"/>
      <c r="O298" s="4666"/>
      <c r="P298" s="621" t="s">
        <v>38</v>
      </c>
      <c r="Q298" s="621" t="s">
        <v>39</v>
      </c>
      <c r="R298" s="626">
        <v>15</v>
      </c>
      <c r="S298" s="627">
        <f>ROUND(K296,2)*R298</f>
        <v>265.95</v>
      </c>
    </row>
    <row r="299" spans="1:19" ht="45" customHeight="1" x14ac:dyDescent="0.25">
      <c r="A299" s="4666"/>
      <c r="B299" s="4666"/>
      <c r="C299" s="4666"/>
      <c r="D299" s="4666"/>
      <c r="E299" s="4666"/>
      <c r="F299" s="4666"/>
      <c r="G299" s="4666"/>
      <c r="H299" s="4666"/>
      <c r="I299" s="4666"/>
      <c r="J299" s="4666"/>
      <c r="K299" s="4666"/>
      <c r="L299" s="4666"/>
      <c r="M299" s="4666"/>
      <c r="N299" s="4666"/>
      <c r="O299" s="4666"/>
      <c r="P299" s="621" t="s">
        <v>40</v>
      </c>
      <c r="Q299" s="621" t="s">
        <v>41</v>
      </c>
      <c r="R299" s="628">
        <v>15</v>
      </c>
      <c r="S299" s="629">
        <f>ROUND(K296,2)*R299</f>
        <v>265.95</v>
      </c>
    </row>
    <row r="300" spans="1:19" ht="45" customHeight="1" x14ac:dyDescent="0.25">
      <c r="A300" s="4666"/>
      <c r="B300" s="4666"/>
      <c r="C300" s="4666"/>
      <c r="D300" s="4666"/>
      <c r="E300" s="4666"/>
      <c r="F300" s="4666"/>
      <c r="G300" s="4666"/>
      <c r="H300" s="4666"/>
      <c r="I300" s="4666"/>
      <c r="J300" s="4666"/>
      <c r="K300" s="4666"/>
      <c r="L300" s="4666"/>
      <c r="M300" s="4666"/>
      <c r="N300" s="4666"/>
      <c r="O300" s="4666"/>
      <c r="P300" s="621" t="s">
        <v>42</v>
      </c>
      <c r="Q300" s="621" t="s">
        <v>43</v>
      </c>
      <c r="R300" s="630">
        <v>15</v>
      </c>
      <c r="S300" s="631">
        <f>ROUND(K296,2)*R300</f>
        <v>265.95</v>
      </c>
    </row>
    <row r="301" spans="1:19" ht="45" customHeight="1" x14ac:dyDescent="0.25">
      <c r="A301" s="4666"/>
      <c r="B301" s="4666"/>
      <c r="C301" s="4666"/>
      <c r="D301" s="4666"/>
      <c r="E301" s="4666"/>
      <c r="F301" s="4666"/>
      <c r="G301" s="4666"/>
      <c r="H301" s="4666"/>
      <c r="I301" s="4666"/>
      <c r="J301" s="4666"/>
      <c r="K301" s="4666"/>
      <c r="L301" s="4666"/>
      <c r="M301" s="4666"/>
      <c r="N301" s="4666"/>
      <c r="O301" s="4666"/>
      <c r="P301" s="621" t="s">
        <v>44</v>
      </c>
      <c r="Q301" s="621" t="s">
        <v>45</v>
      </c>
      <c r="R301" s="632">
        <v>15</v>
      </c>
      <c r="S301" s="633">
        <f>ROUND(K296,2)*R301</f>
        <v>265.95</v>
      </c>
    </row>
    <row r="302" spans="1:19" ht="45" customHeight="1" x14ac:dyDescent="0.25">
      <c r="A302" s="4666"/>
      <c r="B302" s="4666"/>
      <c r="C302" s="4666"/>
      <c r="D302" s="4666"/>
      <c r="E302" s="4666"/>
      <c r="F302" s="4666"/>
      <c r="G302" s="4666"/>
      <c r="H302" s="4666"/>
      <c r="I302" s="4666"/>
      <c r="J302" s="4666"/>
      <c r="K302" s="4666"/>
      <c r="L302" s="4666"/>
      <c r="M302" s="4666"/>
      <c r="N302" s="4666"/>
      <c r="O302" s="4666"/>
      <c r="P302" s="621" t="s">
        <v>46</v>
      </c>
      <c r="Q302" s="621" t="s">
        <v>47</v>
      </c>
      <c r="R302" s="634">
        <v>15</v>
      </c>
      <c r="S302" s="635">
        <f>ROUND(K296,2)*R302</f>
        <v>265.95</v>
      </c>
    </row>
    <row r="303" spans="1:19" ht="45" customHeight="1" x14ac:dyDescent="0.25">
      <c r="A303" s="4666"/>
      <c r="B303" s="4666"/>
      <c r="C303" s="4666"/>
      <c r="D303" s="4666"/>
      <c r="E303" s="4666"/>
      <c r="F303" s="4666"/>
      <c r="G303" s="4666"/>
      <c r="H303" s="4666"/>
      <c r="I303" s="4666"/>
      <c r="J303" s="4666"/>
      <c r="K303" s="4666"/>
      <c r="L303" s="4666"/>
      <c r="M303" s="4666"/>
      <c r="N303" s="4666"/>
      <c r="O303" s="4666"/>
      <c r="P303" s="621" t="s">
        <v>48</v>
      </c>
      <c r="Q303" s="621" t="s">
        <v>49</v>
      </c>
      <c r="R303" s="636">
        <v>15</v>
      </c>
      <c r="S303" s="637">
        <f>ROUND(K296,2)*R303</f>
        <v>265.95</v>
      </c>
    </row>
    <row r="304" spans="1:19" ht="45" customHeight="1" x14ac:dyDescent="0.25">
      <c r="A304" s="4666"/>
      <c r="B304" s="4666"/>
      <c r="C304" s="4666"/>
      <c r="D304" s="4666"/>
      <c r="E304" s="4666"/>
      <c r="F304" s="4666"/>
      <c r="G304" s="4666"/>
      <c r="H304" s="4666"/>
      <c r="I304" s="4666"/>
      <c r="J304" s="4666"/>
      <c r="K304" s="4666"/>
      <c r="L304" s="4666"/>
      <c r="M304" s="4666"/>
      <c r="N304" s="4666"/>
      <c r="O304" s="4666"/>
      <c r="P304" s="621" t="s">
        <v>50</v>
      </c>
      <c r="Q304" s="621" t="s">
        <v>51</v>
      </c>
      <c r="R304" s="638">
        <v>15</v>
      </c>
      <c r="S304" s="639">
        <f>ROUND(K296,2)*R304</f>
        <v>265.95</v>
      </c>
    </row>
    <row r="305" spans="1:19" ht="45" customHeight="1" x14ac:dyDescent="0.25">
      <c r="A305" s="4666"/>
      <c r="B305" s="4666"/>
      <c r="C305" s="4666"/>
      <c r="D305" s="4666"/>
      <c r="E305" s="4666"/>
      <c r="F305" s="4666"/>
      <c r="G305" s="4666"/>
      <c r="H305" s="4666"/>
      <c r="I305" s="4666"/>
      <c r="J305" s="4666"/>
      <c r="K305" s="4666"/>
      <c r="L305" s="4666"/>
      <c r="M305" s="4666"/>
      <c r="N305" s="4666"/>
      <c r="O305" s="4666"/>
      <c r="P305" s="621" t="s">
        <v>52</v>
      </c>
      <c r="Q305" s="621" t="s">
        <v>53</v>
      </c>
      <c r="R305" s="640">
        <v>15</v>
      </c>
      <c r="S305" s="641">
        <f>ROUND(K296,2)*R305</f>
        <v>265.95</v>
      </c>
    </row>
    <row r="306" spans="1:19" ht="45" customHeight="1" x14ac:dyDescent="0.25">
      <c r="A306" s="4666"/>
      <c r="B306" s="4666"/>
      <c r="C306" s="4666"/>
      <c r="D306" s="4666"/>
      <c r="E306" s="4666"/>
      <c r="F306" s="4666"/>
      <c r="G306" s="4666"/>
      <c r="H306" s="4666"/>
      <c r="I306" s="4666"/>
      <c r="J306" s="4666"/>
      <c r="K306" s="4666"/>
      <c r="L306" s="4666"/>
      <c r="M306" s="4666"/>
      <c r="N306" s="4666"/>
      <c r="O306" s="4666"/>
      <c r="P306" s="621" t="s">
        <v>54</v>
      </c>
      <c r="Q306" s="621" t="s">
        <v>55</v>
      </c>
      <c r="R306" s="642">
        <v>15</v>
      </c>
      <c r="S306" s="643">
        <f>ROUND(K296,2)*R306</f>
        <v>265.95</v>
      </c>
    </row>
    <row r="307" spans="1:19" ht="45" customHeight="1" x14ac:dyDescent="0.25">
      <c r="A307" s="4666"/>
      <c r="B307" s="4666"/>
      <c r="C307" s="4666"/>
      <c r="D307" s="4666"/>
      <c r="E307" s="4666"/>
      <c r="F307" s="4666"/>
      <c r="G307" s="4666"/>
      <c r="H307" s="4666"/>
      <c r="I307" s="4666"/>
      <c r="J307" s="4666"/>
      <c r="K307" s="4666"/>
      <c r="L307" s="4666"/>
      <c r="M307" s="4666"/>
      <c r="N307" s="4666"/>
      <c r="O307" s="4666"/>
      <c r="P307" s="621" t="s">
        <v>56</v>
      </c>
      <c r="Q307" s="621" t="s">
        <v>57</v>
      </c>
      <c r="R307" s="644">
        <v>15</v>
      </c>
      <c r="S307" s="645">
        <f>ROUND(K296,2)*R307</f>
        <v>265.95</v>
      </c>
    </row>
    <row r="308" spans="1:19" ht="45" customHeight="1" x14ac:dyDescent="0.25">
      <c r="A308" s="5779" t="s">
        <v>23</v>
      </c>
      <c r="B308" s="5779" t="s">
        <v>126</v>
      </c>
      <c r="C308" s="5779" t="s">
        <v>25</v>
      </c>
      <c r="D308" s="5779" t="s">
        <v>127</v>
      </c>
      <c r="E308" s="5779" t="s">
        <v>128</v>
      </c>
      <c r="F308" s="5780">
        <f>R308+R309+R310+R311+R312+R313+R314+R315+R316+R317+R318+R319</f>
        <v>783.5999999999998</v>
      </c>
      <c r="G308" s="5779" t="s">
        <v>70</v>
      </c>
      <c r="H308" s="5781">
        <v>13.64</v>
      </c>
      <c r="I308" s="5782">
        <v>13.64</v>
      </c>
      <c r="J308" s="5783">
        <v>0.2288</v>
      </c>
      <c r="K308" s="5784">
        <f>ROUND(I308,2)+(ROUND(I308,2)*J308)</f>
        <v>16.760832000000001</v>
      </c>
      <c r="L308" s="5785">
        <f>ROUND(S308,2)+ROUND(S309,2)+ROUND(S310,2)+ROUND(S311,2)+ROUND(S312,2)+ROUND(S313,2)+ROUND(S314,2)+ROUND(S315,2)+ROUND(S316,2)+ROUND(S317,2)+ROUND(S318,2)+ROUND(S319,2)</f>
        <v>13133.160000000002</v>
      </c>
      <c r="M308" s="5779"/>
      <c r="N308" s="5779" t="s">
        <v>42</v>
      </c>
      <c r="O308" s="5779" t="s">
        <v>115</v>
      </c>
      <c r="P308" s="646" t="s">
        <v>20</v>
      </c>
      <c r="Q308" s="646" t="s">
        <v>29</v>
      </c>
      <c r="R308" s="647">
        <v>65.3</v>
      </c>
      <c r="S308" s="648">
        <f>ROUND(K308,2)*R308</f>
        <v>1094.4280000000001</v>
      </c>
    </row>
    <row r="309" spans="1:19" ht="45" customHeight="1" x14ac:dyDescent="0.25">
      <c r="A309" s="4666"/>
      <c r="B309" s="4666"/>
      <c r="C309" s="4666"/>
      <c r="D309" s="4666"/>
      <c r="E309" s="4666"/>
      <c r="F309" s="4666"/>
      <c r="G309" s="4666"/>
      <c r="H309" s="4666"/>
      <c r="I309" s="4666"/>
      <c r="J309" s="4666"/>
      <c r="K309" s="4666"/>
      <c r="L309" s="4666"/>
      <c r="M309" s="4666"/>
      <c r="N309" s="4666"/>
      <c r="O309" s="4666"/>
      <c r="P309" s="646" t="s">
        <v>30</v>
      </c>
      <c r="Q309" s="646" t="s">
        <v>37</v>
      </c>
      <c r="R309" s="649">
        <v>65.3</v>
      </c>
      <c r="S309" s="650">
        <f>ROUND(K308,2)*R309</f>
        <v>1094.4280000000001</v>
      </c>
    </row>
    <row r="310" spans="1:19" ht="45" customHeight="1" x14ac:dyDescent="0.25">
      <c r="A310" s="4666"/>
      <c r="B310" s="4666"/>
      <c r="C310" s="4666"/>
      <c r="D310" s="4666"/>
      <c r="E310" s="4666"/>
      <c r="F310" s="4666"/>
      <c r="G310" s="4666"/>
      <c r="H310" s="4666"/>
      <c r="I310" s="4666"/>
      <c r="J310" s="4666"/>
      <c r="K310" s="4666"/>
      <c r="L310" s="4666"/>
      <c r="M310" s="4666"/>
      <c r="N310" s="4666"/>
      <c r="O310" s="4666"/>
      <c r="P310" s="646" t="s">
        <v>38</v>
      </c>
      <c r="Q310" s="646" t="s">
        <v>39</v>
      </c>
      <c r="R310" s="651">
        <v>65.3</v>
      </c>
      <c r="S310" s="652">
        <f>ROUND(K308,2)*R310</f>
        <v>1094.4280000000001</v>
      </c>
    </row>
    <row r="311" spans="1:19" ht="45" customHeight="1" x14ac:dyDescent="0.25">
      <c r="A311" s="4666"/>
      <c r="B311" s="4666"/>
      <c r="C311" s="4666"/>
      <c r="D311" s="4666"/>
      <c r="E311" s="4666"/>
      <c r="F311" s="4666"/>
      <c r="G311" s="4666"/>
      <c r="H311" s="4666"/>
      <c r="I311" s="4666"/>
      <c r="J311" s="4666"/>
      <c r="K311" s="4666"/>
      <c r="L311" s="4666"/>
      <c r="M311" s="4666"/>
      <c r="N311" s="4666"/>
      <c r="O311" s="4666"/>
      <c r="P311" s="646" t="s">
        <v>40</v>
      </c>
      <c r="Q311" s="646" t="s">
        <v>41</v>
      </c>
      <c r="R311" s="653">
        <v>65.3</v>
      </c>
      <c r="S311" s="654">
        <f>ROUND(K308,2)*R311</f>
        <v>1094.4280000000001</v>
      </c>
    </row>
    <row r="312" spans="1:19" ht="45" customHeight="1" x14ac:dyDescent="0.25">
      <c r="A312" s="4666"/>
      <c r="B312" s="4666"/>
      <c r="C312" s="4666"/>
      <c r="D312" s="4666"/>
      <c r="E312" s="4666"/>
      <c r="F312" s="4666"/>
      <c r="G312" s="4666"/>
      <c r="H312" s="4666"/>
      <c r="I312" s="4666"/>
      <c r="J312" s="4666"/>
      <c r="K312" s="4666"/>
      <c r="L312" s="4666"/>
      <c r="M312" s="4666"/>
      <c r="N312" s="4666"/>
      <c r="O312" s="4666"/>
      <c r="P312" s="646" t="s">
        <v>42</v>
      </c>
      <c r="Q312" s="646" t="s">
        <v>43</v>
      </c>
      <c r="R312" s="655">
        <v>65.3</v>
      </c>
      <c r="S312" s="656">
        <f>ROUND(K308,2)*R312</f>
        <v>1094.4280000000001</v>
      </c>
    </row>
    <row r="313" spans="1:19" ht="45" customHeight="1" x14ac:dyDescent="0.25">
      <c r="A313" s="4666"/>
      <c r="B313" s="4666"/>
      <c r="C313" s="4666"/>
      <c r="D313" s="4666"/>
      <c r="E313" s="4666"/>
      <c r="F313" s="4666"/>
      <c r="G313" s="4666"/>
      <c r="H313" s="4666"/>
      <c r="I313" s="4666"/>
      <c r="J313" s="4666"/>
      <c r="K313" s="4666"/>
      <c r="L313" s="4666"/>
      <c r="M313" s="4666"/>
      <c r="N313" s="4666"/>
      <c r="O313" s="4666"/>
      <c r="P313" s="646" t="s">
        <v>44</v>
      </c>
      <c r="Q313" s="646" t="s">
        <v>45</v>
      </c>
      <c r="R313" s="657">
        <v>65.3</v>
      </c>
      <c r="S313" s="658">
        <f>ROUND(K308,2)*R313</f>
        <v>1094.4280000000001</v>
      </c>
    </row>
    <row r="314" spans="1:19" ht="45" customHeight="1" x14ac:dyDescent="0.25">
      <c r="A314" s="4666"/>
      <c r="B314" s="4666"/>
      <c r="C314" s="4666"/>
      <c r="D314" s="4666"/>
      <c r="E314" s="4666"/>
      <c r="F314" s="4666"/>
      <c r="G314" s="4666"/>
      <c r="H314" s="4666"/>
      <c r="I314" s="4666"/>
      <c r="J314" s="4666"/>
      <c r="K314" s="4666"/>
      <c r="L314" s="4666"/>
      <c r="M314" s="4666"/>
      <c r="N314" s="4666"/>
      <c r="O314" s="4666"/>
      <c r="P314" s="646" t="s">
        <v>46</v>
      </c>
      <c r="Q314" s="646" t="s">
        <v>47</v>
      </c>
      <c r="R314" s="659">
        <v>65.3</v>
      </c>
      <c r="S314" s="660">
        <f>ROUND(K308,2)*R314</f>
        <v>1094.4280000000001</v>
      </c>
    </row>
    <row r="315" spans="1:19" ht="45" customHeight="1" x14ac:dyDescent="0.25">
      <c r="A315" s="4666"/>
      <c r="B315" s="4666"/>
      <c r="C315" s="4666"/>
      <c r="D315" s="4666"/>
      <c r="E315" s="4666"/>
      <c r="F315" s="4666"/>
      <c r="G315" s="4666"/>
      <c r="H315" s="4666"/>
      <c r="I315" s="4666"/>
      <c r="J315" s="4666"/>
      <c r="K315" s="4666"/>
      <c r="L315" s="4666"/>
      <c r="M315" s="4666"/>
      <c r="N315" s="4666"/>
      <c r="O315" s="4666"/>
      <c r="P315" s="646" t="s">
        <v>48</v>
      </c>
      <c r="Q315" s="646" t="s">
        <v>49</v>
      </c>
      <c r="R315" s="661">
        <v>65.3</v>
      </c>
      <c r="S315" s="662">
        <f>ROUND(K308,2)*R315</f>
        <v>1094.4280000000001</v>
      </c>
    </row>
    <row r="316" spans="1:19" ht="45" customHeight="1" x14ac:dyDescent="0.25">
      <c r="A316" s="4666"/>
      <c r="B316" s="4666"/>
      <c r="C316" s="4666"/>
      <c r="D316" s="4666"/>
      <c r="E316" s="4666"/>
      <c r="F316" s="4666"/>
      <c r="G316" s="4666"/>
      <c r="H316" s="4666"/>
      <c r="I316" s="4666"/>
      <c r="J316" s="4666"/>
      <c r="K316" s="4666"/>
      <c r="L316" s="4666"/>
      <c r="M316" s="4666"/>
      <c r="N316" s="4666"/>
      <c r="O316" s="4666"/>
      <c r="P316" s="646" t="s">
        <v>50</v>
      </c>
      <c r="Q316" s="646" t="s">
        <v>51</v>
      </c>
      <c r="R316" s="663">
        <v>65.3</v>
      </c>
      <c r="S316" s="664">
        <f>ROUND(K308,2)*R316</f>
        <v>1094.4280000000001</v>
      </c>
    </row>
    <row r="317" spans="1:19" ht="45" customHeight="1" x14ac:dyDescent="0.25">
      <c r="A317" s="4666"/>
      <c r="B317" s="4666"/>
      <c r="C317" s="4666"/>
      <c r="D317" s="4666"/>
      <c r="E317" s="4666"/>
      <c r="F317" s="4666"/>
      <c r="G317" s="4666"/>
      <c r="H317" s="4666"/>
      <c r="I317" s="4666"/>
      <c r="J317" s="4666"/>
      <c r="K317" s="4666"/>
      <c r="L317" s="4666"/>
      <c r="M317" s="4666"/>
      <c r="N317" s="4666"/>
      <c r="O317" s="4666"/>
      <c r="P317" s="646" t="s">
        <v>52</v>
      </c>
      <c r="Q317" s="646" t="s">
        <v>53</v>
      </c>
      <c r="R317" s="665">
        <v>65.3</v>
      </c>
      <c r="S317" s="666">
        <f>ROUND(K308,2)*R317</f>
        <v>1094.4280000000001</v>
      </c>
    </row>
    <row r="318" spans="1:19" ht="45" customHeight="1" x14ac:dyDescent="0.25">
      <c r="A318" s="4666"/>
      <c r="B318" s="4666"/>
      <c r="C318" s="4666"/>
      <c r="D318" s="4666"/>
      <c r="E318" s="4666"/>
      <c r="F318" s="4666"/>
      <c r="G318" s="4666"/>
      <c r="H318" s="4666"/>
      <c r="I318" s="4666"/>
      <c r="J318" s="4666"/>
      <c r="K318" s="4666"/>
      <c r="L318" s="4666"/>
      <c r="M318" s="4666"/>
      <c r="N318" s="4666"/>
      <c r="O318" s="4666"/>
      <c r="P318" s="646" t="s">
        <v>54</v>
      </c>
      <c r="Q318" s="646" t="s">
        <v>55</v>
      </c>
      <c r="R318" s="667">
        <v>65.3</v>
      </c>
      <c r="S318" s="668">
        <f>ROUND(K308,2)*R318</f>
        <v>1094.4280000000001</v>
      </c>
    </row>
    <row r="319" spans="1:19" ht="45" customHeight="1" x14ac:dyDescent="0.25">
      <c r="A319" s="4666"/>
      <c r="B319" s="4666"/>
      <c r="C319" s="4666"/>
      <c r="D319" s="4666"/>
      <c r="E319" s="4666"/>
      <c r="F319" s="4666"/>
      <c r="G319" s="4666"/>
      <c r="H319" s="4666"/>
      <c r="I319" s="4666"/>
      <c r="J319" s="4666"/>
      <c r="K319" s="4666"/>
      <c r="L319" s="4666"/>
      <c r="M319" s="4666"/>
      <c r="N319" s="4666"/>
      <c r="O319" s="4666"/>
      <c r="P319" s="646" t="s">
        <v>56</v>
      </c>
      <c r="Q319" s="646" t="s">
        <v>57</v>
      </c>
      <c r="R319" s="669">
        <v>65.3</v>
      </c>
      <c r="S319" s="670">
        <f>ROUND(K308,2)*R319</f>
        <v>1094.4280000000001</v>
      </c>
    </row>
    <row r="320" spans="1:19" ht="45" customHeight="1" x14ac:dyDescent="0.25">
      <c r="A320" s="5758" t="s">
        <v>23</v>
      </c>
      <c r="B320" s="5758" t="s">
        <v>129</v>
      </c>
      <c r="C320" s="5758" t="s">
        <v>25</v>
      </c>
      <c r="D320" s="5758" t="s">
        <v>130</v>
      </c>
      <c r="E320" s="5758" t="s">
        <v>131</v>
      </c>
      <c r="F320" s="5759">
        <f>R320+R321+R322+R323+R324+R325+R326+R327+R328+R329+R330+R331</f>
        <v>1027.2</v>
      </c>
      <c r="G320" s="5758" t="s">
        <v>70</v>
      </c>
      <c r="H320" s="5760">
        <v>12.2</v>
      </c>
      <c r="I320" s="5761">
        <v>12.2</v>
      </c>
      <c r="J320" s="5762">
        <v>0.2288</v>
      </c>
      <c r="K320" s="5763">
        <f>ROUND(I320,2)+(ROUND(I320,2)*J320)</f>
        <v>14.99136</v>
      </c>
      <c r="L320" s="5764">
        <f>ROUND(S320,2)+ROUND(S321,2)+ROUND(S322,2)+ROUND(S323,2)+ROUND(S324,2)+ROUND(S325,2)+ROUND(S326,2)+ROUND(S327,2)+ROUND(S328,2)+ROUND(S329,2)+ROUND(S330,2)+ROUND(S331,2)</f>
        <v>15397.679999999998</v>
      </c>
      <c r="M320" s="5758"/>
      <c r="N320" s="5758" t="s">
        <v>42</v>
      </c>
      <c r="O320" s="5758" t="s">
        <v>115</v>
      </c>
      <c r="P320" s="671" t="s">
        <v>20</v>
      </c>
      <c r="Q320" s="671" t="s">
        <v>29</v>
      </c>
      <c r="R320" s="672">
        <v>85.6</v>
      </c>
      <c r="S320" s="673">
        <f>ROUND(K320,2)*R320</f>
        <v>1283.144</v>
      </c>
    </row>
    <row r="321" spans="1:19" ht="45" customHeight="1" x14ac:dyDescent="0.25">
      <c r="A321" s="4666"/>
      <c r="B321" s="4666"/>
      <c r="C321" s="4666"/>
      <c r="D321" s="4666"/>
      <c r="E321" s="4666"/>
      <c r="F321" s="4666"/>
      <c r="G321" s="4666"/>
      <c r="H321" s="4666"/>
      <c r="I321" s="4666"/>
      <c r="J321" s="4666"/>
      <c r="K321" s="4666"/>
      <c r="L321" s="4666"/>
      <c r="M321" s="4666"/>
      <c r="N321" s="4666"/>
      <c r="O321" s="4666"/>
      <c r="P321" s="671" t="s">
        <v>30</v>
      </c>
      <c r="Q321" s="671" t="s">
        <v>37</v>
      </c>
      <c r="R321" s="674">
        <v>85.6</v>
      </c>
      <c r="S321" s="675">
        <f>ROUND(K320,2)*R321</f>
        <v>1283.144</v>
      </c>
    </row>
    <row r="322" spans="1:19" ht="45" customHeight="1" x14ac:dyDescent="0.25">
      <c r="A322" s="4666"/>
      <c r="B322" s="4666"/>
      <c r="C322" s="4666"/>
      <c r="D322" s="4666"/>
      <c r="E322" s="4666"/>
      <c r="F322" s="4666"/>
      <c r="G322" s="4666"/>
      <c r="H322" s="4666"/>
      <c r="I322" s="4666"/>
      <c r="J322" s="4666"/>
      <c r="K322" s="4666"/>
      <c r="L322" s="4666"/>
      <c r="M322" s="4666"/>
      <c r="N322" s="4666"/>
      <c r="O322" s="4666"/>
      <c r="P322" s="671" t="s">
        <v>38</v>
      </c>
      <c r="Q322" s="671" t="s">
        <v>39</v>
      </c>
      <c r="R322" s="676">
        <v>85.6</v>
      </c>
      <c r="S322" s="677">
        <f>ROUND(K320,2)*R322</f>
        <v>1283.144</v>
      </c>
    </row>
    <row r="323" spans="1:19" ht="45" customHeight="1" x14ac:dyDescent="0.25">
      <c r="A323" s="4666"/>
      <c r="B323" s="4666"/>
      <c r="C323" s="4666"/>
      <c r="D323" s="4666"/>
      <c r="E323" s="4666"/>
      <c r="F323" s="4666"/>
      <c r="G323" s="4666"/>
      <c r="H323" s="4666"/>
      <c r="I323" s="4666"/>
      <c r="J323" s="4666"/>
      <c r="K323" s="4666"/>
      <c r="L323" s="4666"/>
      <c r="M323" s="4666"/>
      <c r="N323" s="4666"/>
      <c r="O323" s="4666"/>
      <c r="P323" s="671" t="s">
        <v>40</v>
      </c>
      <c r="Q323" s="671" t="s">
        <v>41</v>
      </c>
      <c r="R323" s="678">
        <v>85.6</v>
      </c>
      <c r="S323" s="679">
        <f>ROUND(K320,2)*R323</f>
        <v>1283.144</v>
      </c>
    </row>
    <row r="324" spans="1:19" ht="45" customHeight="1" x14ac:dyDescent="0.25">
      <c r="A324" s="4666"/>
      <c r="B324" s="4666"/>
      <c r="C324" s="4666"/>
      <c r="D324" s="4666"/>
      <c r="E324" s="4666"/>
      <c r="F324" s="4666"/>
      <c r="G324" s="4666"/>
      <c r="H324" s="4666"/>
      <c r="I324" s="4666"/>
      <c r="J324" s="4666"/>
      <c r="K324" s="4666"/>
      <c r="L324" s="4666"/>
      <c r="M324" s="4666"/>
      <c r="N324" s="4666"/>
      <c r="O324" s="4666"/>
      <c r="P324" s="671" t="s">
        <v>42</v>
      </c>
      <c r="Q324" s="671" t="s">
        <v>43</v>
      </c>
      <c r="R324" s="680">
        <v>85.6</v>
      </c>
      <c r="S324" s="681">
        <f>ROUND(K320,2)*R324</f>
        <v>1283.144</v>
      </c>
    </row>
    <row r="325" spans="1:19" ht="45" customHeight="1" x14ac:dyDescent="0.25">
      <c r="A325" s="4666"/>
      <c r="B325" s="4666"/>
      <c r="C325" s="4666"/>
      <c r="D325" s="4666"/>
      <c r="E325" s="4666"/>
      <c r="F325" s="4666"/>
      <c r="G325" s="4666"/>
      <c r="H325" s="4666"/>
      <c r="I325" s="4666"/>
      <c r="J325" s="4666"/>
      <c r="K325" s="4666"/>
      <c r="L325" s="4666"/>
      <c r="M325" s="4666"/>
      <c r="N325" s="4666"/>
      <c r="O325" s="4666"/>
      <c r="P325" s="671" t="s">
        <v>44</v>
      </c>
      <c r="Q325" s="671" t="s">
        <v>45</v>
      </c>
      <c r="R325" s="682">
        <v>85.6</v>
      </c>
      <c r="S325" s="683">
        <f>ROUND(K320,2)*R325</f>
        <v>1283.144</v>
      </c>
    </row>
    <row r="326" spans="1:19" ht="45" customHeight="1" x14ac:dyDescent="0.25">
      <c r="A326" s="4666"/>
      <c r="B326" s="4666"/>
      <c r="C326" s="4666"/>
      <c r="D326" s="4666"/>
      <c r="E326" s="4666"/>
      <c r="F326" s="4666"/>
      <c r="G326" s="4666"/>
      <c r="H326" s="4666"/>
      <c r="I326" s="4666"/>
      <c r="J326" s="4666"/>
      <c r="K326" s="4666"/>
      <c r="L326" s="4666"/>
      <c r="M326" s="4666"/>
      <c r="N326" s="4666"/>
      <c r="O326" s="4666"/>
      <c r="P326" s="671" t="s">
        <v>46</v>
      </c>
      <c r="Q326" s="671" t="s">
        <v>47</v>
      </c>
      <c r="R326" s="684">
        <v>85.6</v>
      </c>
      <c r="S326" s="685">
        <f>ROUND(K320,2)*R326</f>
        <v>1283.144</v>
      </c>
    </row>
    <row r="327" spans="1:19" ht="45" customHeight="1" x14ac:dyDescent="0.25">
      <c r="A327" s="4666"/>
      <c r="B327" s="4666"/>
      <c r="C327" s="4666"/>
      <c r="D327" s="4666"/>
      <c r="E327" s="4666"/>
      <c r="F327" s="4666"/>
      <c r="G327" s="4666"/>
      <c r="H327" s="4666"/>
      <c r="I327" s="4666"/>
      <c r="J327" s="4666"/>
      <c r="K327" s="4666"/>
      <c r="L327" s="4666"/>
      <c r="M327" s="4666"/>
      <c r="N327" s="4666"/>
      <c r="O327" s="4666"/>
      <c r="P327" s="671" t="s">
        <v>48</v>
      </c>
      <c r="Q327" s="671" t="s">
        <v>49</v>
      </c>
      <c r="R327" s="686">
        <v>85.6</v>
      </c>
      <c r="S327" s="687">
        <f>ROUND(K320,2)*R327</f>
        <v>1283.144</v>
      </c>
    </row>
    <row r="328" spans="1:19" ht="45" customHeight="1" x14ac:dyDescent="0.25">
      <c r="A328" s="4666"/>
      <c r="B328" s="4666"/>
      <c r="C328" s="4666"/>
      <c r="D328" s="4666"/>
      <c r="E328" s="4666"/>
      <c r="F328" s="4666"/>
      <c r="G328" s="4666"/>
      <c r="H328" s="4666"/>
      <c r="I328" s="4666"/>
      <c r="J328" s="4666"/>
      <c r="K328" s="4666"/>
      <c r="L328" s="4666"/>
      <c r="M328" s="4666"/>
      <c r="N328" s="4666"/>
      <c r="O328" s="4666"/>
      <c r="P328" s="671" t="s">
        <v>50</v>
      </c>
      <c r="Q328" s="671" t="s">
        <v>51</v>
      </c>
      <c r="R328" s="688">
        <v>85.6</v>
      </c>
      <c r="S328" s="689">
        <f>ROUND(K320,2)*R328</f>
        <v>1283.144</v>
      </c>
    </row>
    <row r="329" spans="1:19" ht="45" customHeight="1" x14ac:dyDescent="0.25">
      <c r="A329" s="4666"/>
      <c r="B329" s="4666"/>
      <c r="C329" s="4666"/>
      <c r="D329" s="4666"/>
      <c r="E329" s="4666"/>
      <c r="F329" s="4666"/>
      <c r="G329" s="4666"/>
      <c r="H329" s="4666"/>
      <c r="I329" s="4666"/>
      <c r="J329" s="4666"/>
      <c r="K329" s="4666"/>
      <c r="L329" s="4666"/>
      <c r="M329" s="4666"/>
      <c r="N329" s="4666"/>
      <c r="O329" s="4666"/>
      <c r="P329" s="671" t="s">
        <v>52</v>
      </c>
      <c r="Q329" s="671" t="s">
        <v>53</v>
      </c>
      <c r="R329" s="690">
        <v>85.6</v>
      </c>
      <c r="S329" s="691">
        <f>ROUND(K320,2)*R329</f>
        <v>1283.144</v>
      </c>
    </row>
    <row r="330" spans="1:19" ht="45" customHeight="1" x14ac:dyDescent="0.25">
      <c r="A330" s="4666"/>
      <c r="B330" s="4666"/>
      <c r="C330" s="4666"/>
      <c r="D330" s="4666"/>
      <c r="E330" s="4666"/>
      <c r="F330" s="4666"/>
      <c r="G330" s="4666"/>
      <c r="H330" s="4666"/>
      <c r="I330" s="4666"/>
      <c r="J330" s="4666"/>
      <c r="K330" s="4666"/>
      <c r="L330" s="4666"/>
      <c r="M330" s="4666"/>
      <c r="N330" s="4666"/>
      <c r="O330" s="4666"/>
      <c r="P330" s="671" t="s">
        <v>54</v>
      </c>
      <c r="Q330" s="671" t="s">
        <v>55</v>
      </c>
      <c r="R330" s="692">
        <v>85.6</v>
      </c>
      <c r="S330" s="693">
        <f>ROUND(K320,2)*R330</f>
        <v>1283.144</v>
      </c>
    </row>
    <row r="331" spans="1:19" ht="45" customHeight="1" x14ac:dyDescent="0.25">
      <c r="A331" s="4666"/>
      <c r="B331" s="4666"/>
      <c r="C331" s="4666"/>
      <c r="D331" s="4666"/>
      <c r="E331" s="4666"/>
      <c r="F331" s="4666"/>
      <c r="G331" s="4666"/>
      <c r="H331" s="4666"/>
      <c r="I331" s="4666"/>
      <c r="J331" s="4666"/>
      <c r="K331" s="4666"/>
      <c r="L331" s="4666"/>
      <c r="M331" s="4666"/>
      <c r="N331" s="4666"/>
      <c r="O331" s="4666"/>
      <c r="P331" s="671" t="s">
        <v>56</v>
      </c>
      <c r="Q331" s="671" t="s">
        <v>57</v>
      </c>
      <c r="R331" s="694">
        <v>85.6</v>
      </c>
      <c r="S331" s="695">
        <f>ROUND(K320,2)*R331</f>
        <v>1283.144</v>
      </c>
    </row>
    <row r="332" spans="1:19" ht="45" customHeight="1" x14ac:dyDescent="0.25">
      <c r="A332" s="5765" t="s">
        <v>23</v>
      </c>
      <c r="B332" s="5765" t="s">
        <v>132</v>
      </c>
      <c r="C332" s="5765" t="s">
        <v>25</v>
      </c>
      <c r="D332" s="5765" t="s">
        <v>133</v>
      </c>
      <c r="E332" s="5765" t="s">
        <v>134</v>
      </c>
      <c r="F332" s="5766">
        <f>R332+R333+R334+R335+R336+R337+R338+R339+R340+R341+R342+R343</f>
        <v>69.239999999999981</v>
      </c>
      <c r="G332" s="5765" t="s">
        <v>28</v>
      </c>
      <c r="H332" s="5767">
        <v>210.62</v>
      </c>
      <c r="I332" s="5768">
        <v>210.62</v>
      </c>
      <c r="J332" s="5769">
        <v>0.2288</v>
      </c>
      <c r="K332" s="5770">
        <f>ROUND(I332,2)+(ROUND(I332,2)*J332)</f>
        <v>258.80985600000002</v>
      </c>
      <c r="L332" s="5771">
        <f>ROUND(S332,2)+ROUND(S333,2)+ROUND(S334,2)+ROUND(S335,2)+ROUND(S336,2)+ROUND(S337,2)+ROUND(S338,2)+ROUND(S339,2)+ROUND(S340,2)+ROUND(S341,2)+ROUND(S342,2)+ROUND(S343,2)</f>
        <v>17919.96</v>
      </c>
      <c r="M332" s="5765"/>
      <c r="N332" s="5765" t="s">
        <v>42</v>
      </c>
      <c r="O332" s="5765" t="s">
        <v>115</v>
      </c>
      <c r="P332" s="696" t="s">
        <v>20</v>
      </c>
      <c r="Q332" s="696" t="s">
        <v>29</v>
      </c>
      <c r="R332" s="697">
        <v>5.77</v>
      </c>
      <c r="S332" s="698">
        <f>ROUND(K332,2)*R332</f>
        <v>1493.3336999999999</v>
      </c>
    </row>
    <row r="333" spans="1:19" ht="45" customHeight="1" x14ac:dyDescent="0.25">
      <c r="A333" s="4666"/>
      <c r="B333" s="4666"/>
      <c r="C333" s="4666"/>
      <c r="D333" s="4666"/>
      <c r="E333" s="4666"/>
      <c r="F333" s="4666"/>
      <c r="G333" s="4666"/>
      <c r="H333" s="4666"/>
      <c r="I333" s="4666"/>
      <c r="J333" s="4666"/>
      <c r="K333" s="4666"/>
      <c r="L333" s="4666"/>
      <c r="M333" s="4666"/>
      <c r="N333" s="4666"/>
      <c r="O333" s="4666"/>
      <c r="P333" s="696" t="s">
        <v>30</v>
      </c>
      <c r="Q333" s="696" t="s">
        <v>37</v>
      </c>
      <c r="R333" s="699">
        <v>5.77</v>
      </c>
      <c r="S333" s="700">
        <f>ROUND(K332,2)*R333</f>
        <v>1493.3336999999999</v>
      </c>
    </row>
    <row r="334" spans="1:19" ht="45" customHeight="1" x14ac:dyDescent="0.25">
      <c r="A334" s="4666"/>
      <c r="B334" s="4666"/>
      <c r="C334" s="4666"/>
      <c r="D334" s="4666"/>
      <c r="E334" s="4666"/>
      <c r="F334" s="4666"/>
      <c r="G334" s="4666"/>
      <c r="H334" s="4666"/>
      <c r="I334" s="4666"/>
      <c r="J334" s="4666"/>
      <c r="K334" s="4666"/>
      <c r="L334" s="4666"/>
      <c r="M334" s="4666"/>
      <c r="N334" s="4666"/>
      <c r="O334" s="4666"/>
      <c r="P334" s="696" t="s">
        <v>38</v>
      </c>
      <c r="Q334" s="696" t="s">
        <v>39</v>
      </c>
      <c r="R334" s="701">
        <v>5.77</v>
      </c>
      <c r="S334" s="702">
        <f>ROUND(K332,2)*R334</f>
        <v>1493.3336999999999</v>
      </c>
    </row>
    <row r="335" spans="1:19" ht="45" customHeight="1" x14ac:dyDescent="0.25">
      <c r="A335" s="4666"/>
      <c r="B335" s="4666"/>
      <c r="C335" s="4666"/>
      <c r="D335" s="4666"/>
      <c r="E335" s="4666"/>
      <c r="F335" s="4666"/>
      <c r="G335" s="4666"/>
      <c r="H335" s="4666"/>
      <c r="I335" s="4666"/>
      <c r="J335" s="4666"/>
      <c r="K335" s="4666"/>
      <c r="L335" s="4666"/>
      <c r="M335" s="4666"/>
      <c r="N335" s="4666"/>
      <c r="O335" s="4666"/>
      <c r="P335" s="696" t="s">
        <v>40</v>
      </c>
      <c r="Q335" s="696" t="s">
        <v>41</v>
      </c>
      <c r="R335" s="703">
        <v>5.77</v>
      </c>
      <c r="S335" s="704">
        <f>ROUND(K332,2)*R335</f>
        <v>1493.3336999999999</v>
      </c>
    </row>
    <row r="336" spans="1:19" ht="45" customHeight="1" x14ac:dyDescent="0.25">
      <c r="A336" s="4666"/>
      <c r="B336" s="4666"/>
      <c r="C336" s="4666"/>
      <c r="D336" s="4666"/>
      <c r="E336" s="4666"/>
      <c r="F336" s="4666"/>
      <c r="G336" s="4666"/>
      <c r="H336" s="4666"/>
      <c r="I336" s="4666"/>
      <c r="J336" s="4666"/>
      <c r="K336" s="4666"/>
      <c r="L336" s="4666"/>
      <c r="M336" s="4666"/>
      <c r="N336" s="4666"/>
      <c r="O336" s="4666"/>
      <c r="P336" s="696" t="s">
        <v>42</v>
      </c>
      <c r="Q336" s="696" t="s">
        <v>43</v>
      </c>
      <c r="R336" s="705">
        <v>5.77</v>
      </c>
      <c r="S336" s="706">
        <f>ROUND(K332,2)*R336</f>
        <v>1493.3336999999999</v>
      </c>
    </row>
    <row r="337" spans="1:19" ht="45" customHeight="1" x14ac:dyDescent="0.25">
      <c r="A337" s="4666"/>
      <c r="B337" s="4666"/>
      <c r="C337" s="4666"/>
      <c r="D337" s="4666"/>
      <c r="E337" s="4666"/>
      <c r="F337" s="4666"/>
      <c r="G337" s="4666"/>
      <c r="H337" s="4666"/>
      <c r="I337" s="4666"/>
      <c r="J337" s="4666"/>
      <c r="K337" s="4666"/>
      <c r="L337" s="4666"/>
      <c r="M337" s="4666"/>
      <c r="N337" s="4666"/>
      <c r="O337" s="4666"/>
      <c r="P337" s="696" t="s">
        <v>44</v>
      </c>
      <c r="Q337" s="696" t="s">
        <v>45</v>
      </c>
      <c r="R337" s="707">
        <v>5.77</v>
      </c>
      <c r="S337" s="708">
        <f>ROUND(K332,2)*R337</f>
        <v>1493.3336999999999</v>
      </c>
    </row>
    <row r="338" spans="1:19" ht="45" customHeight="1" x14ac:dyDescent="0.25">
      <c r="A338" s="4666"/>
      <c r="B338" s="4666"/>
      <c r="C338" s="4666"/>
      <c r="D338" s="4666"/>
      <c r="E338" s="4666"/>
      <c r="F338" s="4666"/>
      <c r="G338" s="4666"/>
      <c r="H338" s="4666"/>
      <c r="I338" s="4666"/>
      <c r="J338" s="4666"/>
      <c r="K338" s="4666"/>
      <c r="L338" s="4666"/>
      <c r="M338" s="4666"/>
      <c r="N338" s="4666"/>
      <c r="O338" s="4666"/>
      <c r="P338" s="696" t="s">
        <v>46</v>
      </c>
      <c r="Q338" s="696" t="s">
        <v>47</v>
      </c>
      <c r="R338" s="709">
        <v>5.77</v>
      </c>
      <c r="S338" s="710">
        <f>ROUND(K332,2)*R338</f>
        <v>1493.3336999999999</v>
      </c>
    </row>
    <row r="339" spans="1:19" ht="45" customHeight="1" x14ac:dyDescent="0.25">
      <c r="A339" s="4666"/>
      <c r="B339" s="4666"/>
      <c r="C339" s="4666"/>
      <c r="D339" s="4666"/>
      <c r="E339" s="4666"/>
      <c r="F339" s="4666"/>
      <c r="G339" s="4666"/>
      <c r="H339" s="4666"/>
      <c r="I339" s="4666"/>
      <c r="J339" s="4666"/>
      <c r="K339" s="4666"/>
      <c r="L339" s="4666"/>
      <c r="M339" s="4666"/>
      <c r="N339" s="4666"/>
      <c r="O339" s="4666"/>
      <c r="P339" s="696" t="s">
        <v>48</v>
      </c>
      <c r="Q339" s="696" t="s">
        <v>49</v>
      </c>
      <c r="R339" s="711">
        <v>5.77</v>
      </c>
      <c r="S339" s="712">
        <f>ROUND(K332,2)*R339</f>
        <v>1493.3336999999999</v>
      </c>
    </row>
    <row r="340" spans="1:19" ht="45" customHeight="1" x14ac:dyDescent="0.25">
      <c r="A340" s="4666"/>
      <c r="B340" s="4666"/>
      <c r="C340" s="4666"/>
      <c r="D340" s="4666"/>
      <c r="E340" s="4666"/>
      <c r="F340" s="4666"/>
      <c r="G340" s="4666"/>
      <c r="H340" s="4666"/>
      <c r="I340" s="4666"/>
      <c r="J340" s="4666"/>
      <c r="K340" s="4666"/>
      <c r="L340" s="4666"/>
      <c r="M340" s="4666"/>
      <c r="N340" s="4666"/>
      <c r="O340" s="4666"/>
      <c r="P340" s="696" t="s">
        <v>50</v>
      </c>
      <c r="Q340" s="696" t="s">
        <v>51</v>
      </c>
      <c r="R340" s="713">
        <v>5.77</v>
      </c>
      <c r="S340" s="714">
        <f>ROUND(K332,2)*R340</f>
        <v>1493.3336999999999</v>
      </c>
    </row>
    <row r="341" spans="1:19" ht="45" customHeight="1" x14ac:dyDescent="0.25">
      <c r="A341" s="4666"/>
      <c r="B341" s="4666"/>
      <c r="C341" s="4666"/>
      <c r="D341" s="4666"/>
      <c r="E341" s="4666"/>
      <c r="F341" s="4666"/>
      <c r="G341" s="4666"/>
      <c r="H341" s="4666"/>
      <c r="I341" s="4666"/>
      <c r="J341" s="4666"/>
      <c r="K341" s="4666"/>
      <c r="L341" s="4666"/>
      <c r="M341" s="4666"/>
      <c r="N341" s="4666"/>
      <c r="O341" s="4666"/>
      <c r="P341" s="696" t="s">
        <v>52</v>
      </c>
      <c r="Q341" s="696" t="s">
        <v>53</v>
      </c>
      <c r="R341" s="715">
        <v>5.77</v>
      </c>
      <c r="S341" s="716">
        <f>ROUND(K332,2)*R341</f>
        <v>1493.3336999999999</v>
      </c>
    </row>
    <row r="342" spans="1:19" ht="45" customHeight="1" x14ac:dyDescent="0.25">
      <c r="A342" s="4666"/>
      <c r="B342" s="4666"/>
      <c r="C342" s="4666"/>
      <c r="D342" s="4666"/>
      <c r="E342" s="4666"/>
      <c r="F342" s="4666"/>
      <c r="G342" s="4666"/>
      <c r="H342" s="4666"/>
      <c r="I342" s="4666"/>
      <c r="J342" s="4666"/>
      <c r="K342" s="4666"/>
      <c r="L342" s="4666"/>
      <c r="M342" s="4666"/>
      <c r="N342" s="4666"/>
      <c r="O342" s="4666"/>
      <c r="P342" s="696" t="s">
        <v>54</v>
      </c>
      <c r="Q342" s="696" t="s">
        <v>55</v>
      </c>
      <c r="R342" s="717">
        <v>5.77</v>
      </c>
      <c r="S342" s="718">
        <f>ROUND(K332,2)*R342</f>
        <v>1493.3336999999999</v>
      </c>
    </row>
    <row r="343" spans="1:19" ht="45" customHeight="1" x14ac:dyDescent="0.25">
      <c r="A343" s="4666"/>
      <c r="B343" s="4666"/>
      <c r="C343" s="4666"/>
      <c r="D343" s="4666"/>
      <c r="E343" s="4666"/>
      <c r="F343" s="4666"/>
      <c r="G343" s="4666"/>
      <c r="H343" s="4666"/>
      <c r="I343" s="4666"/>
      <c r="J343" s="4666"/>
      <c r="K343" s="4666"/>
      <c r="L343" s="4666"/>
      <c r="M343" s="4666"/>
      <c r="N343" s="4666"/>
      <c r="O343" s="4666"/>
      <c r="P343" s="696" t="s">
        <v>56</v>
      </c>
      <c r="Q343" s="696" t="s">
        <v>57</v>
      </c>
      <c r="R343" s="719">
        <v>5.77</v>
      </c>
      <c r="S343" s="720">
        <f>ROUND(K332,2)*R343</f>
        <v>1493.3336999999999</v>
      </c>
    </row>
    <row r="344" spans="1:19" ht="45" customHeight="1" x14ac:dyDescent="0.25">
      <c r="A344" s="5744" t="s">
        <v>23</v>
      </c>
      <c r="B344" s="5744" t="s">
        <v>135</v>
      </c>
      <c r="C344" s="5744" t="s">
        <v>25</v>
      </c>
      <c r="D344" s="5744" t="s">
        <v>136</v>
      </c>
      <c r="E344" s="5744" t="s">
        <v>137</v>
      </c>
      <c r="F344" s="5745">
        <f>R344+R345+R346+R347+R348+R349+R350+R351+R352+R353+R354+R355</f>
        <v>15.359999999999998</v>
      </c>
      <c r="G344" s="5744" t="s">
        <v>35</v>
      </c>
      <c r="H344" s="5746">
        <v>1004.96</v>
      </c>
      <c r="I344" s="5747">
        <v>1004.96</v>
      </c>
      <c r="J344" s="5748">
        <v>0.2288</v>
      </c>
      <c r="K344" s="5749">
        <f>ROUND(I344,2)+(ROUND(I344,2)*J344)</f>
        <v>1234.8948480000001</v>
      </c>
      <c r="L344" s="5750">
        <f>ROUND(S344,2)+ROUND(S345,2)+ROUND(S346,2)+ROUND(S347,2)+ROUND(S348,2)+ROUND(S349,2)+ROUND(S350,2)+ROUND(S351,2)+ROUND(S352,2)+ROUND(S353,2)+ROUND(S354,2)+ROUND(S355,2)</f>
        <v>18967.920000000002</v>
      </c>
      <c r="M344" s="5744"/>
      <c r="N344" s="5744" t="s">
        <v>42</v>
      </c>
      <c r="O344" s="5744" t="s">
        <v>115</v>
      </c>
      <c r="P344" s="721" t="s">
        <v>20</v>
      </c>
      <c r="Q344" s="721" t="s">
        <v>29</v>
      </c>
      <c r="R344" s="722">
        <v>1.28</v>
      </c>
      <c r="S344" s="723">
        <f>ROUND(K344,2)*R344</f>
        <v>1580.6592000000001</v>
      </c>
    </row>
    <row r="345" spans="1:19" ht="45" customHeight="1" x14ac:dyDescent="0.25">
      <c r="A345" s="4666"/>
      <c r="B345" s="4666"/>
      <c r="C345" s="4666"/>
      <c r="D345" s="4666"/>
      <c r="E345" s="4666"/>
      <c r="F345" s="4666"/>
      <c r="G345" s="4666"/>
      <c r="H345" s="4666"/>
      <c r="I345" s="4666"/>
      <c r="J345" s="4666"/>
      <c r="K345" s="4666"/>
      <c r="L345" s="4666"/>
      <c r="M345" s="4666"/>
      <c r="N345" s="4666"/>
      <c r="O345" s="4666"/>
      <c r="P345" s="721" t="s">
        <v>30</v>
      </c>
      <c r="Q345" s="721" t="s">
        <v>37</v>
      </c>
      <c r="R345" s="724">
        <v>1.28</v>
      </c>
      <c r="S345" s="725">
        <f>ROUND(K344,2)*R345</f>
        <v>1580.6592000000001</v>
      </c>
    </row>
    <row r="346" spans="1:19" ht="45" customHeight="1" x14ac:dyDescent="0.25">
      <c r="A346" s="4666"/>
      <c r="B346" s="4666"/>
      <c r="C346" s="4666"/>
      <c r="D346" s="4666"/>
      <c r="E346" s="4666"/>
      <c r="F346" s="4666"/>
      <c r="G346" s="4666"/>
      <c r="H346" s="4666"/>
      <c r="I346" s="4666"/>
      <c r="J346" s="4666"/>
      <c r="K346" s="4666"/>
      <c r="L346" s="4666"/>
      <c r="M346" s="4666"/>
      <c r="N346" s="4666"/>
      <c r="O346" s="4666"/>
      <c r="P346" s="721" t="s">
        <v>38</v>
      </c>
      <c r="Q346" s="721" t="s">
        <v>39</v>
      </c>
      <c r="R346" s="726">
        <v>1.28</v>
      </c>
      <c r="S346" s="727">
        <f>ROUND(K344,2)*R346</f>
        <v>1580.6592000000001</v>
      </c>
    </row>
    <row r="347" spans="1:19" ht="45" customHeight="1" x14ac:dyDescent="0.25">
      <c r="A347" s="4666"/>
      <c r="B347" s="4666"/>
      <c r="C347" s="4666"/>
      <c r="D347" s="4666"/>
      <c r="E347" s="4666"/>
      <c r="F347" s="4666"/>
      <c r="G347" s="4666"/>
      <c r="H347" s="4666"/>
      <c r="I347" s="4666"/>
      <c r="J347" s="4666"/>
      <c r="K347" s="4666"/>
      <c r="L347" s="4666"/>
      <c r="M347" s="4666"/>
      <c r="N347" s="4666"/>
      <c r="O347" s="4666"/>
      <c r="P347" s="721" t="s">
        <v>40</v>
      </c>
      <c r="Q347" s="721" t="s">
        <v>41</v>
      </c>
      <c r="R347" s="728">
        <v>1.28</v>
      </c>
      <c r="S347" s="729">
        <f>ROUND(K344,2)*R347</f>
        <v>1580.6592000000001</v>
      </c>
    </row>
    <row r="348" spans="1:19" ht="45" customHeight="1" x14ac:dyDescent="0.25">
      <c r="A348" s="4666"/>
      <c r="B348" s="4666"/>
      <c r="C348" s="4666"/>
      <c r="D348" s="4666"/>
      <c r="E348" s="4666"/>
      <c r="F348" s="4666"/>
      <c r="G348" s="4666"/>
      <c r="H348" s="4666"/>
      <c r="I348" s="4666"/>
      <c r="J348" s="4666"/>
      <c r="K348" s="4666"/>
      <c r="L348" s="4666"/>
      <c r="M348" s="4666"/>
      <c r="N348" s="4666"/>
      <c r="O348" s="4666"/>
      <c r="P348" s="721" t="s">
        <v>42</v>
      </c>
      <c r="Q348" s="721" t="s">
        <v>43</v>
      </c>
      <c r="R348" s="730">
        <v>1.28</v>
      </c>
      <c r="S348" s="731">
        <f>ROUND(K344,2)*R348</f>
        <v>1580.6592000000001</v>
      </c>
    </row>
    <row r="349" spans="1:19" ht="45" customHeight="1" x14ac:dyDescent="0.25">
      <c r="A349" s="4666"/>
      <c r="B349" s="4666"/>
      <c r="C349" s="4666"/>
      <c r="D349" s="4666"/>
      <c r="E349" s="4666"/>
      <c r="F349" s="4666"/>
      <c r="G349" s="4666"/>
      <c r="H349" s="4666"/>
      <c r="I349" s="4666"/>
      <c r="J349" s="4666"/>
      <c r="K349" s="4666"/>
      <c r="L349" s="4666"/>
      <c r="M349" s="4666"/>
      <c r="N349" s="4666"/>
      <c r="O349" s="4666"/>
      <c r="P349" s="721" t="s">
        <v>44</v>
      </c>
      <c r="Q349" s="721" t="s">
        <v>45</v>
      </c>
      <c r="R349" s="732">
        <v>1.28</v>
      </c>
      <c r="S349" s="733">
        <f>ROUND(K344,2)*R349</f>
        <v>1580.6592000000001</v>
      </c>
    </row>
    <row r="350" spans="1:19" ht="45" customHeight="1" x14ac:dyDescent="0.25">
      <c r="A350" s="4666"/>
      <c r="B350" s="4666"/>
      <c r="C350" s="4666"/>
      <c r="D350" s="4666"/>
      <c r="E350" s="4666"/>
      <c r="F350" s="4666"/>
      <c r="G350" s="4666"/>
      <c r="H350" s="4666"/>
      <c r="I350" s="4666"/>
      <c r="J350" s="4666"/>
      <c r="K350" s="4666"/>
      <c r="L350" s="4666"/>
      <c r="M350" s="4666"/>
      <c r="N350" s="4666"/>
      <c r="O350" s="4666"/>
      <c r="P350" s="721" t="s">
        <v>46</v>
      </c>
      <c r="Q350" s="721" t="s">
        <v>47</v>
      </c>
      <c r="R350" s="734">
        <v>1.28</v>
      </c>
      <c r="S350" s="735">
        <f>ROUND(K344,2)*R350</f>
        <v>1580.6592000000001</v>
      </c>
    </row>
    <row r="351" spans="1:19" ht="45" customHeight="1" x14ac:dyDescent="0.25">
      <c r="A351" s="4666"/>
      <c r="B351" s="4666"/>
      <c r="C351" s="4666"/>
      <c r="D351" s="4666"/>
      <c r="E351" s="4666"/>
      <c r="F351" s="4666"/>
      <c r="G351" s="4666"/>
      <c r="H351" s="4666"/>
      <c r="I351" s="4666"/>
      <c r="J351" s="4666"/>
      <c r="K351" s="4666"/>
      <c r="L351" s="4666"/>
      <c r="M351" s="4666"/>
      <c r="N351" s="4666"/>
      <c r="O351" s="4666"/>
      <c r="P351" s="721" t="s">
        <v>48</v>
      </c>
      <c r="Q351" s="721" t="s">
        <v>49</v>
      </c>
      <c r="R351" s="736">
        <v>1.28</v>
      </c>
      <c r="S351" s="737">
        <f>ROUND(K344,2)*R351</f>
        <v>1580.6592000000001</v>
      </c>
    </row>
    <row r="352" spans="1:19" ht="45" customHeight="1" x14ac:dyDescent="0.25">
      <c r="A352" s="4666"/>
      <c r="B352" s="4666"/>
      <c r="C352" s="4666"/>
      <c r="D352" s="4666"/>
      <c r="E352" s="4666"/>
      <c r="F352" s="4666"/>
      <c r="G352" s="4666"/>
      <c r="H352" s="4666"/>
      <c r="I352" s="4666"/>
      <c r="J352" s="4666"/>
      <c r="K352" s="4666"/>
      <c r="L352" s="4666"/>
      <c r="M352" s="4666"/>
      <c r="N352" s="4666"/>
      <c r="O352" s="4666"/>
      <c r="P352" s="721" t="s">
        <v>50</v>
      </c>
      <c r="Q352" s="721" t="s">
        <v>51</v>
      </c>
      <c r="R352" s="738">
        <v>1.28</v>
      </c>
      <c r="S352" s="739">
        <f>ROUND(K344,2)*R352</f>
        <v>1580.6592000000001</v>
      </c>
    </row>
    <row r="353" spans="1:19" ht="45" customHeight="1" x14ac:dyDescent="0.25">
      <c r="A353" s="4666"/>
      <c r="B353" s="4666"/>
      <c r="C353" s="4666"/>
      <c r="D353" s="4666"/>
      <c r="E353" s="4666"/>
      <c r="F353" s="4666"/>
      <c r="G353" s="4666"/>
      <c r="H353" s="4666"/>
      <c r="I353" s="4666"/>
      <c r="J353" s="4666"/>
      <c r="K353" s="4666"/>
      <c r="L353" s="4666"/>
      <c r="M353" s="4666"/>
      <c r="N353" s="4666"/>
      <c r="O353" s="4666"/>
      <c r="P353" s="721" t="s">
        <v>52</v>
      </c>
      <c r="Q353" s="721" t="s">
        <v>53</v>
      </c>
      <c r="R353" s="740">
        <v>1.28</v>
      </c>
      <c r="S353" s="741">
        <f>ROUND(K344,2)*R353</f>
        <v>1580.6592000000001</v>
      </c>
    </row>
    <row r="354" spans="1:19" ht="45" customHeight="1" x14ac:dyDescent="0.25">
      <c r="A354" s="4666"/>
      <c r="B354" s="4666"/>
      <c r="C354" s="4666"/>
      <c r="D354" s="4666"/>
      <c r="E354" s="4666"/>
      <c r="F354" s="4666"/>
      <c r="G354" s="4666"/>
      <c r="H354" s="4666"/>
      <c r="I354" s="4666"/>
      <c r="J354" s="4666"/>
      <c r="K354" s="4666"/>
      <c r="L354" s="4666"/>
      <c r="M354" s="4666"/>
      <c r="N354" s="4666"/>
      <c r="O354" s="4666"/>
      <c r="P354" s="721" t="s">
        <v>54</v>
      </c>
      <c r="Q354" s="721" t="s">
        <v>55</v>
      </c>
      <c r="R354" s="742">
        <v>1.28</v>
      </c>
      <c r="S354" s="743">
        <f>ROUND(K344,2)*R354</f>
        <v>1580.6592000000001</v>
      </c>
    </row>
    <row r="355" spans="1:19" ht="45" customHeight="1" x14ac:dyDescent="0.25">
      <c r="A355" s="4666"/>
      <c r="B355" s="4666"/>
      <c r="C355" s="4666"/>
      <c r="D355" s="4666"/>
      <c r="E355" s="4666"/>
      <c r="F355" s="4666"/>
      <c r="G355" s="4666"/>
      <c r="H355" s="4666"/>
      <c r="I355" s="4666"/>
      <c r="J355" s="4666"/>
      <c r="K355" s="4666"/>
      <c r="L355" s="4666"/>
      <c r="M355" s="4666"/>
      <c r="N355" s="4666"/>
      <c r="O355" s="4666"/>
      <c r="P355" s="721" t="s">
        <v>56</v>
      </c>
      <c r="Q355" s="721" t="s">
        <v>57</v>
      </c>
      <c r="R355" s="744">
        <v>1.28</v>
      </c>
      <c r="S355" s="745">
        <f>ROUND(K344,2)*R355</f>
        <v>1580.6592000000001</v>
      </c>
    </row>
    <row r="356" spans="1:19" ht="45" customHeight="1" x14ac:dyDescent="0.25">
      <c r="A356" s="5751" t="s">
        <v>23</v>
      </c>
      <c r="B356" s="5751" t="s">
        <v>138</v>
      </c>
      <c r="C356" s="5751" t="s">
        <v>25</v>
      </c>
      <c r="D356" s="5751" t="s">
        <v>139</v>
      </c>
      <c r="E356" s="5751" t="s">
        <v>140</v>
      </c>
      <c r="F356" s="5752">
        <f>R356+R357+R358+R359+R360+R361+R362+R363+R364+R365+R366+R367</f>
        <v>21.360000000000003</v>
      </c>
      <c r="G356" s="5751" t="s">
        <v>35</v>
      </c>
      <c r="H356" s="5753">
        <v>1024.28</v>
      </c>
      <c r="I356" s="5754">
        <v>1024.28</v>
      </c>
      <c r="J356" s="5755">
        <v>0.2288</v>
      </c>
      <c r="K356" s="5756">
        <f>ROUND(I356,2)+(ROUND(I356,2)*J356)</f>
        <v>1258.635264</v>
      </c>
      <c r="L356" s="5757">
        <f>ROUND(S356,2)+ROUND(S357,2)+ROUND(S358,2)+ROUND(S359,2)+ROUND(S360,2)+ROUND(S361,2)+ROUND(S362,2)+ROUND(S363,2)+ROUND(S364,2)+ROUND(S365,2)+ROUND(S366,2)+ROUND(S367,2)</f>
        <v>26884.560000000009</v>
      </c>
      <c r="M356" s="5751"/>
      <c r="N356" s="5751" t="s">
        <v>42</v>
      </c>
      <c r="O356" s="5751" t="s">
        <v>115</v>
      </c>
      <c r="P356" s="746" t="s">
        <v>20</v>
      </c>
      <c r="Q356" s="746" t="s">
        <v>29</v>
      </c>
      <c r="R356" s="747">
        <v>1.78</v>
      </c>
      <c r="S356" s="748">
        <f>ROUND(K356,2)*R356</f>
        <v>2240.3792000000003</v>
      </c>
    </row>
    <row r="357" spans="1:19" ht="45" customHeight="1" x14ac:dyDescent="0.25">
      <c r="A357" s="4666"/>
      <c r="B357" s="4666"/>
      <c r="C357" s="4666"/>
      <c r="D357" s="4666"/>
      <c r="E357" s="4666"/>
      <c r="F357" s="4666"/>
      <c r="G357" s="4666"/>
      <c r="H357" s="4666"/>
      <c r="I357" s="4666"/>
      <c r="J357" s="4666"/>
      <c r="K357" s="4666"/>
      <c r="L357" s="4666"/>
      <c r="M357" s="4666"/>
      <c r="N357" s="4666"/>
      <c r="O357" s="4666"/>
      <c r="P357" s="746" t="s">
        <v>30</v>
      </c>
      <c r="Q357" s="746" t="s">
        <v>37</v>
      </c>
      <c r="R357" s="749">
        <v>1.78</v>
      </c>
      <c r="S357" s="750">
        <f>ROUND(K356,2)*R357</f>
        <v>2240.3792000000003</v>
      </c>
    </row>
    <row r="358" spans="1:19" ht="45" customHeight="1" x14ac:dyDescent="0.25">
      <c r="A358" s="4666"/>
      <c r="B358" s="4666"/>
      <c r="C358" s="4666"/>
      <c r="D358" s="4666"/>
      <c r="E358" s="4666"/>
      <c r="F358" s="4666"/>
      <c r="G358" s="4666"/>
      <c r="H358" s="4666"/>
      <c r="I358" s="4666"/>
      <c r="J358" s="4666"/>
      <c r="K358" s="4666"/>
      <c r="L358" s="4666"/>
      <c r="M358" s="4666"/>
      <c r="N358" s="4666"/>
      <c r="O358" s="4666"/>
      <c r="P358" s="746" t="s">
        <v>38</v>
      </c>
      <c r="Q358" s="746" t="s">
        <v>39</v>
      </c>
      <c r="R358" s="751">
        <v>1.78</v>
      </c>
      <c r="S358" s="752">
        <f>ROUND(K356,2)*R358</f>
        <v>2240.3792000000003</v>
      </c>
    </row>
    <row r="359" spans="1:19" ht="45" customHeight="1" x14ac:dyDescent="0.25">
      <c r="A359" s="4666"/>
      <c r="B359" s="4666"/>
      <c r="C359" s="4666"/>
      <c r="D359" s="4666"/>
      <c r="E359" s="4666"/>
      <c r="F359" s="4666"/>
      <c r="G359" s="4666"/>
      <c r="H359" s="4666"/>
      <c r="I359" s="4666"/>
      <c r="J359" s="4666"/>
      <c r="K359" s="4666"/>
      <c r="L359" s="4666"/>
      <c r="M359" s="4666"/>
      <c r="N359" s="4666"/>
      <c r="O359" s="4666"/>
      <c r="P359" s="746" t="s">
        <v>40</v>
      </c>
      <c r="Q359" s="746" t="s">
        <v>41</v>
      </c>
      <c r="R359" s="753">
        <v>1.78</v>
      </c>
      <c r="S359" s="754">
        <f>ROUND(K356,2)*R359</f>
        <v>2240.3792000000003</v>
      </c>
    </row>
    <row r="360" spans="1:19" ht="45" customHeight="1" x14ac:dyDescent="0.25">
      <c r="A360" s="4666"/>
      <c r="B360" s="4666"/>
      <c r="C360" s="4666"/>
      <c r="D360" s="4666"/>
      <c r="E360" s="4666"/>
      <c r="F360" s="4666"/>
      <c r="G360" s="4666"/>
      <c r="H360" s="4666"/>
      <c r="I360" s="4666"/>
      <c r="J360" s="4666"/>
      <c r="K360" s="4666"/>
      <c r="L360" s="4666"/>
      <c r="M360" s="4666"/>
      <c r="N360" s="4666"/>
      <c r="O360" s="4666"/>
      <c r="P360" s="746" t="s">
        <v>42</v>
      </c>
      <c r="Q360" s="746" t="s">
        <v>43</v>
      </c>
      <c r="R360" s="755">
        <v>1.78</v>
      </c>
      <c r="S360" s="756">
        <f>ROUND(K356,2)*R360</f>
        <v>2240.3792000000003</v>
      </c>
    </row>
    <row r="361" spans="1:19" ht="45" customHeight="1" x14ac:dyDescent="0.25">
      <c r="A361" s="4666"/>
      <c r="B361" s="4666"/>
      <c r="C361" s="4666"/>
      <c r="D361" s="4666"/>
      <c r="E361" s="4666"/>
      <c r="F361" s="4666"/>
      <c r="G361" s="4666"/>
      <c r="H361" s="4666"/>
      <c r="I361" s="4666"/>
      <c r="J361" s="4666"/>
      <c r="K361" s="4666"/>
      <c r="L361" s="4666"/>
      <c r="M361" s="4666"/>
      <c r="N361" s="4666"/>
      <c r="O361" s="4666"/>
      <c r="P361" s="746" t="s">
        <v>44</v>
      </c>
      <c r="Q361" s="746" t="s">
        <v>45</v>
      </c>
      <c r="R361" s="757">
        <v>1.78</v>
      </c>
      <c r="S361" s="758">
        <f>ROUND(K356,2)*R361</f>
        <v>2240.3792000000003</v>
      </c>
    </row>
    <row r="362" spans="1:19" ht="45" customHeight="1" x14ac:dyDescent="0.25">
      <c r="A362" s="4666"/>
      <c r="B362" s="4666"/>
      <c r="C362" s="4666"/>
      <c r="D362" s="4666"/>
      <c r="E362" s="4666"/>
      <c r="F362" s="4666"/>
      <c r="G362" s="4666"/>
      <c r="H362" s="4666"/>
      <c r="I362" s="4666"/>
      <c r="J362" s="4666"/>
      <c r="K362" s="4666"/>
      <c r="L362" s="4666"/>
      <c r="M362" s="4666"/>
      <c r="N362" s="4666"/>
      <c r="O362" s="4666"/>
      <c r="P362" s="746" t="s">
        <v>46</v>
      </c>
      <c r="Q362" s="746" t="s">
        <v>47</v>
      </c>
      <c r="R362" s="759">
        <v>1.78</v>
      </c>
      <c r="S362" s="760">
        <f>ROUND(K356,2)*R362</f>
        <v>2240.3792000000003</v>
      </c>
    </row>
    <row r="363" spans="1:19" ht="45" customHeight="1" x14ac:dyDescent="0.25">
      <c r="A363" s="4666"/>
      <c r="B363" s="4666"/>
      <c r="C363" s="4666"/>
      <c r="D363" s="4666"/>
      <c r="E363" s="4666"/>
      <c r="F363" s="4666"/>
      <c r="G363" s="4666"/>
      <c r="H363" s="4666"/>
      <c r="I363" s="4666"/>
      <c r="J363" s="4666"/>
      <c r="K363" s="4666"/>
      <c r="L363" s="4666"/>
      <c r="M363" s="4666"/>
      <c r="N363" s="4666"/>
      <c r="O363" s="4666"/>
      <c r="P363" s="746" t="s">
        <v>48</v>
      </c>
      <c r="Q363" s="746" t="s">
        <v>49</v>
      </c>
      <c r="R363" s="761">
        <v>1.78</v>
      </c>
      <c r="S363" s="762">
        <f>ROUND(K356,2)*R363</f>
        <v>2240.3792000000003</v>
      </c>
    </row>
    <row r="364" spans="1:19" ht="45" customHeight="1" x14ac:dyDescent="0.25">
      <c r="A364" s="4666"/>
      <c r="B364" s="4666"/>
      <c r="C364" s="4666"/>
      <c r="D364" s="4666"/>
      <c r="E364" s="4666"/>
      <c r="F364" s="4666"/>
      <c r="G364" s="4666"/>
      <c r="H364" s="4666"/>
      <c r="I364" s="4666"/>
      <c r="J364" s="4666"/>
      <c r="K364" s="4666"/>
      <c r="L364" s="4666"/>
      <c r="M364" s="4666"/>
      <c r="N364" s="4666"/>
      <c r="O364" s="4666"/>
      <c r="P364" s="746" t="s">
        <v>50</v>
      </c>
      <c r="Q364" s="746" t="s">
        <v>51</v>
      </c>
      <c r="R364" s="763">
        <v>1.78</v>
      </c>
      <c r="S364" s="764">
        <f>ROUND(K356,2)*R364</f>
        <v>2240.3792000000003</v>
      </c>
    </row>
    <row r="365" spans="1:19" ht="45" customHeight="1" x14ac:dyDescent="0.25">
      <c r="A365" s="4666"/>
      <c r="B365" s="4666"/>
      <c r="C365" s="4666"/>
      <c r="D365" s="4666"/>
      <c r="E365" s="4666"/>
      <c r="F365" s="4666"/>
      <c r="G365" s="4666"/>
      <c r="H365" s="4666"/>
      <c r="I365" s="4666"/>
      <c r="J365" s="4666"/>
      <c r="K365" s="4666"/>
      <c r="L365" s="4666"/>
      <c r="M365" s="4666"/>
      <c r="N365" s="4666"/>
      <c r="O365" s="4666"/>
      <c r="P365" s="746" t="s">
        <v>52</v>
      </c>
      <c r="Q365" s="746" t="s">
        <v>53</v>
      </c>
      <c r="R365" s="765">
        <v>1.78</v>
      </c>
      <c r="S365" s="766">
        <f>ROUND(K356,2)*R365</f>
        <v>2240.3792000000003</v>
      </c>
    </row>
    <row r="366" spans="1:19" ht="45" customHeight="1" x14ac:dyDescent="0.25">
      <c r="A366" s="4666"/>
      <c r="B366" s="4666"/>
      <c r="C366" s="4666"/>
      <c r="D366" s="4666"/>
      <c r="E366" s="4666"/>
      <c r="F366" s="4666"/>
      <c r="G366" s="4666"/>
      <c r="H366" s="4666"/>
      <c r="I366" s="4666"/>
      <c r="J366" s="4666"/>
      <c r="K366" s="4666"/>
      <c r="L366" s="4666"/>
      <c r="M366" s="4666"/>
      <c r="N366" s="4666"/>
      <c r="O366" s="4666"/>
      <c r="P366" s="746" t="s">
        <v>54</v>
      </c>
      <c r="Q366" s="746" t="s">
        <v>55</v>
      </c>
      <c r="R366" s="767">
        <v>1.78</v>
      </c>
      <c r="S366" s="768">
        <f>ROUND(K356,2)*R366</f>
        <v>2240.3792000000003</v>
      </c>
    </row>
    <row r="367" spans="1:19" ht="45" customHeight="1" x14ac:dyDescent="0.25">
      <c r="A367" s="4666"/>
      <c r="B367" s="4666"/>
      <c r="C367" s="4666"/>
      <c r="D367" s="4666"/>
      <c r="E367" s="4666"/>
      <c r="F367" s="4666"/>
      <c r="G367" s="4666"/>
      <c r="H367" s="4666"/>
      <c r="I367" s="4666"/>
      <c r="J367" s="4666"/>
      <c r="K367" s="4666"/>
      <c r="L367" s="4666"/>
      <c r="M367" s="4666"/>
      <c r="N367" s="4666"/>
      <c r="O367" s="4666"/>
      <c r="P367" s="746" t="s">
        <v>56</v>
      </c>
      <c r="Q367" s="746" t="s">
        <v>57</v>
      </c>
      <c r="R367" s="769">
        <v>1.78</v>
      </c>
      <c r="S367" s="770">
        <f>ROUND(K356,2)*R367</f>
        <v>2240.3792000000003</v>
      </c>
    </row>
    <row r="368" spans="1:19" ht="45" customHeight="1" x14ac:dyDescent="0.25">
      <c r="A368" s="771" t="s">
        <v>19</v>
      </c>
      <c r="B368" s="771" t="s">
        <v>44</v>
      </c>
      <c r="C368" s="771" t="s">
        <v>21</v>
      </c>
      <c r="D368" s="771" t="s">
        <v>21</v>
      </c>
      <c r="E368" s="771" t="s">
        <v>141</v>
      </c>
      <c r="F368" s="771" t="s">
        <v>21</v>
      </c>
      <c r="G368" s="771" t="s">
        <v>21</v>
      </c>
      <c r="H368" s="771" t="s">
        <v>21</v>
      </c>
      <c r="I368" s="771" t="s">
        <v>21</v>
      </c>
      <c r="J368" s="771" t="s">
        <v>21</v>
      </c>
      <c r="K368" s="771" t="s">
        <v>21</v>
      </c>
      <c r="L368" s="772">
        <f>ROUND(L369,2)+ROUND(L381,2)+ROUND(L393,2)</f>
        <v>127932</v>
      </c>
      <c r="M368" s="771" t="s">
        <v>21</v>
      </c>
      <c r="N368" s="771" t="s">
        <v>21</v>
      </c>
      <c r="O368" s="771" t="s">
        <v>21</v>
      </c>
      <c r="P368" s="771" t="s">
        <v>21</v>
      </c>
      <c r="Q368" s="771" t="s">
        <v>21</v>
      </c>
      <c r="R368" s="771" t="s">
        <v>21</v>
      </c>
      <c r="S368" s="771" t="s">
        <v>21</v>
      </c>
    </row>
    <row r="369" spans="1:19" ht="45" customHeight="1" x14ac:dyDescent="0.25">
      <c r="A369" s="5730" t="s">
        <v>23</v>
      </c>
      <c r="B369" s="5730" t="s">
        <v>142</v>
      </c>
      <c r="C369" s="5730" t="s">
        <v>25</v>
      </c>
      <c r="D369" s="5730" t="s">
        <v>143</v>
      </c>
      <c r="E369" s="5730" t="s">
        <v>144</v>
      </c>
      <c r="F369" s="5731">
        <f>R369+R370+R371+R372+R373+R374+R375+R376+R377+R378+R379+R380</f>
        <v>1038</v>
      </c>
      <c r="G369" s="5730" t="s">
        <v>28</v>
      </c>
      <c r="H369" s="5732">
        <v>93.8</v>
      </c>
      <c r="I369" s="5733">
        <v>93.8</v>
      </c>
      <c r="J369" s="5734">
        <v>0.2288</v>
      </c>
      <c r="K369" s="5735">
        <f>ROUND(I369,2)+(ROUND(I369,2)*J369)</f>
        <v>115.26143999999999</v>
      </c>
      <c r="L369" s="5736">
        <f>ROUND(S369,2)+ROUND(S370,2)+ROUND(S371,2)+ROUND(S372,2)+ROUND(S373,2)+ROUND(S374,2)+ROUND(S375,2)+ROUND(S376,2)+ROUND(S377,2)+ROUND(S378,2)+ROUND(S379,2)+ROUND(S380,2)</f>
        <v>119639.88000000002</v>
      </c>
      <c r="M369" s="5730"/>
      <c r="N369" s="5730" t="s">
        <v>44</v>
      </c>
      <c r="O369" s="5730" t="s">
        <v>141</v>
      </c>
      <c r="P369" s="773" t="s">
        <v>20</v>
      </c>
      <c r="Q369" s="773" t="s">
        <v>29</v>
      </c>
      <c r="R369" s="774">
        <v>86.5</v>
      </c>
      <c r="S369" s="775">
        <f>ROUND(K369,2)*R369</f>
        <v>9969.99</v>
      </c>
    </row>
    <row r="370" spans="1:19" ht="45" customHeight="1" x14ac:dyDescent="0.25">
      <c r="A370" s="4666"/>
      <c r="B370" s="4666"/>
      <c r="C370" s="4666"/>
      <c r="D370" s="4666"/>
      <c r="E370" s="4666"/>
      <c r="F370" s="4666"/>
      <c r="G370" s="4666"/>
      <c r="H370" s="4666"/>
      <c r="I370" s="4666"/>
      <c r="J370" s="4666"/>
      <c r="K370" s="4666"/>
      <c r="L370" s="4666"/>
      <c r="M370" s="4666"/>
      <c r="N370" s="4666"/>
      <c r="O370" s="4666"/>
      <c r="P370" s="773" t="s">
        <v>30</v>
      </c>
      <c r="Q370" s="773" t="s">
        <v>37</v>
      </c>
      <c r="R370" s="776">
        <v>86.5</v>
      </c>
      <c r="S370" s="777">
        <f>ROUND(K369,2)*R370</f>
        <v>9969.99</v>
      </c>
    </row>
    <row r="371" spans="1:19" ht="45" customHeight="1" x14ac:dyDescent="0.25">
      <c r="A371" s="4666"/>
      <c r="B371" s="4666"/>
      <c r="C371" s="4666"/>
      <c r="D371" s="4666"/>
      <c r="E371" s="4666"/>
      <c r="F371" s="4666"/>
      <c r="G371" s="4666"/>
      <c r="H371" s="4666"/>
      <c r="I371" s="4666"/>
      <c r="J371" s="4666"/>
      <c r="K371" s="4666"/>
      <c r="L371" s="4666"/>
      <c r="M371" s="4666"/>
      <c r="N371" s="4666"/>
      <c r="O371" s="4666"/>
      <c r="P371" s="773" t="s">
        <v>38</v>
      </c>
      <c r="Q371" s="773" t="s">
        <v>39</v>
      </c>
      <c r="R371" s="778">
        <v>86.5</v>
      </c>
      <c r="S371" s="779">
        <f>ROUND(K369,2)*R371</f>
        <v>9969.99</v>
      </c>
    </row>
    <row r="372" spans="1:19" ht="45" customHeight="1" x14ac:dyDescent="0.25">
      <c r="A372" s="4666"/>
      <c r="B372" s="4666"/>
      <c r="C372" s="4666"/>
      <c r="D372" s="4666"/>
      <c r="E372" s="4666"/>
      <c r="F372" s="4666"/>
      <c r="G372" s="4666"/>
      <c r="H372" s="4666"/>
      <c r="I372" s="4666"/>
      <c r="J372" s="4666"/>
      <c r="K372" s="4666"/>
      <c r="L372" s="4666"/>
      <c r="M372" s="4666"/>
      <c r="N372" s="4666"/>
      <c r="O372" s="4666"/>
      <c r="P372" s="773" t="s">
        <v>40</v>
      </c>
      <c r="Q372" s="773" t="s">
        <v>41</v>
      </c>
      <c r="R372" s="780">
        <v>86.5</v>
      </c>
      <c r="S372" s="781">
        <f>ROUND(K369,2)*R372</f>
        <v>9969.99</v>
      </c>
    </row>
    <row r="373" spans="1:19" ht="45" customHeight="1" x14ac:dyDescent="0.25">
      <c r="A373" s="4666"/>
      <c r="B373" s="4666"/>
      <c r="C373" s="4666"/>
      <c r="D373" s="4666"/>
      <c r="E373" s="4666"/>
      <c r="F373" s="4666"/>
      <c r="G373" s="4666"/>
      <c r="H373" s="4666"/>
      <c r="I373" s="4666"/>
      <c r="J373" s="4666"/>
      <c r="K373" s="4666"/>
      <c r="L373" s="4666"/>
      <c r="M373" s="4666"/>
      <c r="N373" s="4666"/>
      <c r="O373" s="4666"/>
      <c r="P373" s="773" t="s">
        <v>42</v>
      </c>
      <c r="Q373" s="773" t="s">
        <v>43</v>
      </c>
      <c r="R373" s="782">
        <v>86.5</v>
      </c>
      <c r="S373" s="783">
        <f>ROUND(K369,2)*R373</f>
        <v>9969.99</v>
      </c>
    </row>
    <row r="374" spans="1:19" ht="45" customHeight="1" x14ac:dyDescent="0.25">
      <c r="A374" s="4666"/>
      <c r="B374" s="4666"/>
      <c r="C374" s="4666"/>
      <c r="D374" s="4666"/>
      <c r="E374" s="4666"/>
      <c r="F374" s="4666"/>
      <c r="G374" s="4666"/>
      <c r="H374" s="4666"/>
      <c r="I374" s="4666"/>
      <c r="J374" s="4666"/>
      <c r="K374" s="4666"/>
      <c r="L374" s="4666"/>
      <c r="M374" s="4666"/>
      <c r="N374" s="4666"/>
      <c r="O374" s="4666"/>
      <c r="P374" s="773" t="s">
        <v>44</v>
      </c>
      <c r="Q374" s="773" t="s">
        <v>45</v>
      </c>
      <c r="R374" s="784">
        <v>86.5</v>
      </c>
      <c r="S374" s="785">
        <f>ROUND(K369,2)*R374</f>
        <v>9969.99</v>
      </c>
    </row>
    <row r="375" spans="1:19" ht="45" customHeight="1" x14ac:dyDescent="0.25">
      <c r="A375" s="4666"/>
      <c r="B375" s="4666"/>
      <c r="C375" s="4666"/>
      <c r="D375" s="4666"/>
      <c r="E375" s="4666"/>
      <c r="F375" s="4666"/>
      <c r="G375" s="4666"/>
      <c r="H375" s="4666"/>
      <c r="I375" s="4666"/>
      <c r="J375" s="4666"/>
      <c r="K375" s="4666"/>
      <c r="L375" s="4666"/>
      <c r="M375" s="4666"/>
      <c r="N375" s="4666"/>
      <c r="O375" s="4666"/>
      <c r="P375" s="773" t="s">
        <v>46</v>
      </c>
      <c r="Q375" s="773" t="s">
        <v>47</v>
      </c>
      <c r="R375" s="786">
        <v>86.5</v>
      </c>
      <c r="S375" s="787">
        <f>ROUND(K369,2)*R375</f>
        <v>9969.99</v>
      </c>
    </row>
    <row r="376" spans="1:19" ht="45" customHeight="1" x14ac:dyDescent="0.25">
      <c r="A376" s="4666"/>
      <c r="B376" s="4666"/>
      <c r="C376" s="4666"/>
      <c r="D376" s="4666"/>
      <c r="E376" s="4666"/>
      <c r="F376" s="4666"/>
      <c r="G376" s="4666"/>
      <c r="H376" s="4666"/>
      <c r="I376" s="4666"/>
      <c r="J376" s="4666"/>
      <c r="K376" s="4666"/>
      <c r="L376" s="4666"/>
      <c r="M376" s="4666"/>
      <c r="N376" s="4666"/>
      <c r="O376" s="4666"/>
      <c r="P376" s="773" t="s">
        <v>48</v>
      </c>
      <c r="Q376" s="773" t="s">
        <v>49</v>
      </c>
      <c r="R376" s="788">
        <v>86.5</v>
      </c>
      <c r="S376" s="789">
        <f>ROUND(K369,2)*R376</f>
        <v>9969.99</v>
      </c>
    </row>
    <row r="377" spans="1:19" ht="45" customHeight="1" x14ac:dyDescent="0.25">
      <c r="A377" s="4666"/>
      <c r="B377" s="4666"/>
      <c r="C377" s="4666"/>
      <c r="D377" s="4666"/>
      <c r="E377" s="4666"/>
      <c r="F377" s="4666"/>
      <c r="G377" s="4666"/>
      <c r="H377" s="4666"/>
      <c r="I377" s="4666"/>
      <c r="J377" s="4666"/>
      <c r="K377" s="4666"/>
      <c r="L377" s="4666"/>
      <c r="M377" s="4666"/>
      <c r="N377" s="4666"/>
      <c r="O377" s="4666"/>
      <c r="P377" s="773" t="s">
        <v>50</v>
      </c>
      <c r="Q377" s="773" t="s">
        <v>51</v>
      </c>
      <c r="R377" s="790">
        <v>86.5</v>
      </c>
      <c r="S377" s="791">
        <f>ROUND(K369,2)*R377</f>
        <v>9969.99</v>
      </c>
    </row>
    <row r="378" spans="1:19" ht="45" customHeight="1" x14ac:dyDescent="0.25">
      <c r="A378" s="4666"/>
      <c r="B378" s="4666"/>
      <c r="C378" s="4666"/>
      <c r="D378" s="4666"/>
      <c r="E378" s="4666"/>
      <c r="F378" s="4666"/>
      <c r="G378" s="4666"/>
      <c r="H378" s="4666"/>
      <c r="I378" s="4666"/>
      <c r="J378" s="4666"/>
      <c r="K378" s="4666"/>
      <c r="L378" s="4666"/>
      <c r="M378" s="4666"/>
      <c r="N378" s="4666"/>
      <c r="O378" s="4666"/>
      <c r="P378" s="773" t="s">
        <v>52</v>
      </c>
      <c r="Q378" s="773" t="s">
        <v>53</v>
      </c>
      <c r="R378" s="792">
        <v>86.5</v>
      </c>
      <c r="S378" s="793">
        <f>ROUND(K369,2)*R378</f>
        <v>9969.99</v>
      </c>
    </row>
    <row r="379" spans="1:19" ht="45" customHeight="1" x14ac:dyDescent="0.25">
      <c r="A379" s="4666"/>
      <c r="B379" s="4666"/>
      <c r="C379" s="4666"/>
      <c r="D379" s="4666"/>
      <c r="E379" s="4666"/>
      <c r="F379" s="4666"/>
      <c r="G379" s="4666"/>
      <c r="H379" s="4666"/>
      <c r="I379" s="4666"/>
      <c r="J379" s="4666"/>
      <c r="K379" s="4666"/>
      <c r="L379" s="4666"/>
      <c r="M379" s="4666"/>
      <c r="N379" s="4666"/>
      <c r="O379" s="4666"/>
      <c r="P379" s="773" t="s">
        <v>54</v>
      </c>
      <c r="Q379" s="773" t="s">
        <v>55</v>
      </c>
      <c r="R379" s="794">
        <v>86.5</v>
      </c>
      <c r="S379" s="795">
        <f>ROUND(K369,2)*R379</f>
        <v>9969.99</v>
      </c>
    </row>
    <row r="380" spans="1:19" ht="45" customHeight="1" x14ac:dyDescent="0.25">
      <c r="A380" s="4666"/>
      <c r="B380" s="4666"/>
      <c r="C380" s="4666"/>
      <c r="D380" s="4666"/>
      <c r="E380" s="4666"/>
      <c r="F380" s="4666"/>
      <c r="G380" s="4666"/>
      <c r="H380" s="4666"/>
      <c r="I380" s="4666"/>
      <c r="J380" s="4666"/>
      <c r="K380" s="4666"/>
      <c r="L380" s="4666"/>
      <c r="M380" s="4666"/>
      <c r="N380" s="4666"/>
      <c r="O380" s="4666"/>
      <c r="P380" s="773" t="s">
        <v>56</v>
      </c>
      <c r="Q380" s="773" t="s">
        <v>57</v>
      </c>
      <c r="R380" s="796">
        <v>86.5</v>
      </c>
      <c r="S380" s="797">
        <f>ROUND(K369,2)*R380</f>
        <v>9969.99</v>
      </c>
    </row>
    <row r="381" spans="1:19" ht="45" customHeight="1" x14ac:dyDescent="0.25">
      <c r="A381" s="5737" t="s">
        <v>23</v>
      </c>
      <c r="B381" s="5737" t="s">
        <v>145</v>
      </c>
      <c r="C381" s="5737" t="s">
        <v>25</v>
      </c>
      <c r="D381" s="5737" t="s">
        <v>146</v>
      </c>
      <c r="E381" s="5737" t="s">
        <v>147</v>
      </c>
      <c r="F381" s="5738">
        <f>R381+R382+R383+R384+R385+R386+R387+R388+R389+R390+R391+R392</f>
        <v>194.39999999999995</v>
      </c>
      <c r="G381" s="5737" t="s">
        <v>148</v>
      </c>
      <c r="H381" s="5739">
        <v>22.26</v>
      </c>
      <c r="I381" s="5740">
        <v>22.26</v>
      </c>
      <c r="J381" s="5741">
        <v>0.2288</v>
      </c>
      <c r="K381" s="5742">
        <f>ROUND(I381,2)+(ROUND(I381,2)*J381)</f>
        <v>27.353088000000003</v>
      </c>
      <c r="L381" s="5743">
        <f>ROUND(S381,2)+ROUND(S382,2)+ROUND(S383,2)+ROUND(S384,2)+ROUND(S385,2)+ROUND(S386,2)+ROUND(S387,2)+ROUND(S388,2)+ROUND(S389,2)+ROUND(S390,2)+ROUND(S391,2)+ROUND(S392,2)</f>
        <v>5316.84</v>
      </c>
      <c r="M381" s="5737"/>
      <c r="N381" s="5737" t="s">
        <v>44</v>
      </c>
      <c r="O381" s="5737" t="s">
        <v>141</v>
      </c>
      <c r="P381" s="798" t="s">
        <v>20</v>
      </c>
      <c r="Q381" s="798" t="s">
        <v>29</v>
      </c>
      <c r="R381" s="799">
        <v>16.2</v>
      </c>
      <c r="S381" s="800">
        <f>ROUND(K381,2)*R381</f>
        <v>443.07</v>
      </c>
    </row>
    <row r="382" spans="1:19" ht="45" customHeight="1" x14ac:dyDescent="0.25">
      <c r="A382" s="4666"/>
      <c r="B382" s="4666"/>
      <c r="C382" s="4666"/>
      <c r="D382" s="4666"/>
      <c r="E382" s="4666"/>
      <c r="F382" s="4666"/>
      <c r="G382" s="4666"/>
      <c r="H382" s="4666"/>
      <c r="I382" s="4666"/>
      <c r="J382" s="4666"/>
      <c r="K382" s="4666"/>
      <c r="L382" s="4666"/>
      <c r="M382" s="4666"/>
      <c r="N382" s="4666"/>
      <c r="O382" s="4666"/>
      <c r="P382" s="798" t="s">
        <v>30</v>
      </c>
      <c r="Q382" s="798" t="s">
        <v>37</v>
      </c>
      <c r="R382" s="801">
        <v>16.2</v>
      </c>
      <c r="S382" s="802">
        <f>ROUND(K381,2)*R382</f>
        <v>443.07</v>
      </c>
    </row>
    <row r="383" spans="1:19" ht="45" customHeight="1" x14ac:dyDescent="0.25">
      <c r="A383" s="4666"/>
      <c r="B383" s="4666"/>
      <c r="C383" s="4666"/>
      <c r="D383" s="4666"/>
      <c r="E383" s="4666"/>
      <c r="F383" s="4666"/>
      <c r="G383" s="4666"/>
      <c r="H383" s="4666"/>
      <c r="I383" s="4666"/>
      <c r="J383" s="4666"/>
      <c r="K383" s="4666"/>
      <c r="L383" s="4666"/>
      <c r="M383" s="4666"/>
      <c r="N383" s="4666"/>
      <c r="O383" s="4666"/>
      <c r="P383" s="798" t="s">
        <v>38</v>
      </c>
      <c r="Q383" s="798" t="s">
        <v>39</v>
      </c>
      <c r="R383" s="803">
        <v>16.2</v>
      </c>
      <c r="S383" s="804">
        <f>ROUND(K381,2)*R383</f>
        <v>443.07</v>
      </c>
    </row>
    <row r="384" spans="1:19" ht="45" customHeight="1" x14ac:dyDescent="0.25">
      <c r="A384" s="4666"/>
      <c r="B384" s="4666"/>
      <c r="C384" s="4666"/>
      <c r="D384" s="4666"/>
      <c r="E384" s="4666"/>
      <c r="F384" s="4666"/>
      <c r="G384" s="4666"/>
      <c r="H384" s="4666"/>
      <c r="I384" s="4666"/>
      <c r="J384" s="4666"/>
      <c r="K384" s="4666"/>
      <c r="L384" s="4666"/>
      <c r="M384" s="4666"/>
      <c r="N384" s="4666"/>
      <c r="O384" s="4666"/>
      <c r="P384" s="798" t="s">
        <v>40</v>
      </c>
      <c r="Q384" s="798" t="s">
        <v>41</v>
      </c>
      <c r="R384" s="805">
        <v>16.2</v>
      </c>
      <c r="S384" s="806">
        <f>ROUND(K381,2)*R384</f>
        <v>443.07</v>
      </c>
    </row>
    <row r="385" spans="1:19" ht="45" customHeight="1" x14ac:dyDescent="0.25">
      <c r="A385" s="4666"/>
      <c r="B385" s="4666"/>
      <c r="C385" s="4666"/>
      <c r="D385" s="4666"/>
      <c r="E385" s="4666"/>
      <c r="F385" s="4666"/>
      <c r="G385" s="4666"/>
      <c r="H385" s="4666"/>
      <c r="I385" s="4666"/>
      <c r="J385" s="4666"/>
      <c r="K385" s="4666"/>
      <c r="L385" s="4666"/>
      <c r="M385" s="4666"/>
      <c r="N385" s="4666"/>
      <c r="O385" s="4666"/>
      <c r="P385" s="798" t="s">
        <v>42</v>
      </c>
      <c r="Q385" s="798" t="s">
        <v>43</v>
      </c>
      <c r="R385" s="807">
        <v>16.2</v>
      </c>
      <c r="S385" s="808">
        <f>ROUND(K381,2)*R385</f>
        <v>443.07</v>
      </c>
    </row>
    <row r="386" spans="1:19" ht="45" customHeight="1" x14ac:dyDescent="0.25">
      <c r="A386" s="4666"/>
      <c r="B386" s="4666"/>
      <c r="C386" s="4666"/>
      <c r="D386" s="4666"/>
      <c r="E386" s="4666"/>
      <c r="F386" s="4666"/>
      <c r="G386" s="4666"/>
      <c r="H386" s="4666"/>
      <c r="I386" s="4666"/>
      <c r="J386" s="4666"/>
      <c r="K386" s="4666"/>
      <c r="L386" s="4666"/>
      <c r="M386" s="4666"/>
      <c r="N386" s="4666"/>
      <c r="O386" s="4666"/>
      <c r="P386" s="798" t="s">
        <v>44</v>
      </c>
      <c r="Q386" s="798" t="s">
        <v>45</v>
      </c>
      <c r="R386" s="809">
        <v>16.2</v>
      </c>
      <c r="S386" s="810">
        <f>ROUND(K381,2)*R386</f>
        <v>443.07</v>
      </c>
    </row>
    <row r="387" spans="1:19" ht="45" customHeight="1" x14ac:dyDescent="0.25">
      <c r="A387" s="4666"/>
      <c r="B387" s="4666"/>
      <c r="C387" s="4666"/>
      <c r="D387" s="4666"/>
      <c r="E387" s="4666"/>
      <c r="F387" s="4666"/>
      <c r="G387" s="4666"/>
      <c r="H387" s="4666"/>
      <c r="I387" s="4666"/>
      <c r="J387" s="4666"/>
      <c r="K387" s="4666"/>
      <c r="L387" s="4666"/>
      <c r="M387" s="4666"/>
      <c r="N387" s="4666"/>
      <c r="O387" s="4666"/>
      <c r="P387" s="798" t="s">
        <v>46</v>
      </c>
      <c r="Q387" s="798" t="s">
        <v>47</v>
      </c>
      <c r="R387" s="811">
        <v>16.2</v>
      </c>
      <c r="S387" s="812">
        <f>ROUND(K381,2)*R387</f>
        <v>443.07</v>
      </c>
    </row>
    <row r="388" spans="1:19" ht="45" customHeight="1" x14ac:dyDescent="0.25">
      <c r="A388" s="4666"/>
      <c r="B388" s="4666"/>
      <c r="C388" s="4666"/>
      <c r="D388" s="4666"/>
      <c r="E388" s="4666"/>
      <c r="F388" s="4666"/>
      <c r="G388" s="4666"/>
      <c r="H388" s="4666"/>
      <c r="I388" s="4666"/>
      <c r="J388" s="4666"/>
      <c r="K388" s="4666"/>
      <c r="L388" s="4666"/>
      <c r="M388" s="4666"/>
      <c r="N388" s="4666"/>
      <c r="O388" s="4666"/>
      <c r="P388" s="798" t="s">
        <v>48</v>
      </c>
      <c r="Q388" s="798" t="s">
        <v>49</v>
      </c>
      <c r="R388" s="813">
        <v>16.2</v>
      </c>
      <c r="S388" s="814">
        <f>ROUND(K381,2)*R388</f>
        <v>443.07</v>
      </c>
    </row>
    <row r="389" spans="1:19" ht="45" customHeight="1" x14ac:dyDescent="0.25">
      <c r="A389" s="4666"/>
      <c r="B389" s="4666"/>
      <c r="C389" s="4666"/>
      <c r="D389" s="4666"/>
      <c r="E389" s="4666"/>
      <c r="F389" s="4666"/>
      <c r="G389" s="4666"/>
      <c r="H389" s="4666"/>
      <c r="I389" s="4666"/>
      <c r="J389" s="4666"/>
      <c r="K389" s="4666"/>
      <c r="L389" s="4666"/>
      <c r="M389" s="4666"/>
      <c r="N389" s="4666"/>
      <c r="O389" s="4666"/>
      <c r="P389" s="798" t="s">
        <v>50</v>
      </c>
      <c r="Q389" s="798" t="s">
        <v>51</v>
      </c>
      <c r="R389" s="815">
        <v>16.2</v>
      </c>
      <c r="S389" s="816">
        <f>ROUND(K381,2)*R389</f>
        <v>443.07</v>
      </c>
    </row>
    <row r="390" spans="1:19" ht="45" customHeight="1" x14ac:dyDescent="0.25">
      <c r="A390" s="4666"/>
      <c r="B390" s="4666"/>
      <c r="C390" s="4666"/>
      <c r="D390" s="4666"/>
      <c r="E390" s="4666"/>
      <c r="F390" s="4666"/>
      <c r="G390" s="4666"/>
      <c r="H390" s="4666"/>
      <c r="I390" s="4666"/>
      <c r="J390" s="4666"/>
      <c r="K390" s="4666"/>
      <c r="L390" s="4666"/>
      <c r="M390" s="4666"/>
      <c r="N390" s="4666"/>
      <c r="O390" s="4666"/>
      <c r="P390" s="798" t="s">
        <v>52</v>
      </c>
      <c r="Q390" s="798" t="s">
        <v>53</v>
      </c>
      <c r="R390" s="817">
        <v>16.2</v>
      </c>
      <c r="S390" s="818">
        <f>ROUND(K381,2)*R390</f>
        <v>443.07</v>
      </c>
    </row>
    <row r="391" spans="1:19" ht="45" customHeight="1" x14ac:dyDescent="0.25">
      <c r="A391" s="4666"/>
      <c r="B391" s="4666"/>
      <c r="C391" s="4666"/>
      <c r="D391" s="4666"/>
      <c r="E391" s="4666"/>
      <c r="F391" s="4666"/>
      <c r="G391" s="4666"/>
      <c r="H391" s="4666"/>
      <c r="I391" s="4666"/>
      <c r="J391" s="4666"/>
      <c r="K391" s="4666"/>
      <c r="L391" s="4666"/>
      <c r="M391" s="4666"/>
      <c r="N391" s="4666"/>
      <c r="O391" s="4666"/>
      <c r="P391" s="798" t="s">
        <v>54</v>
      </c>
      <c r="Q391" s="798" t="s">
        <v>55</v>
      </c>
      <c r="R391" s="819">
        <v>16.2</v>
      </c>
      <c r="S391" s="820">
        <f>ROUND(K381,2)*R391</f>
        <v>443.07</v>
      </c>
    </row>
    <row r="392" spans="1:19" ht="45" customHeight="1" x14ac:dyDescent="0.25">
      <c r="A392" s="4666"/>
      <c r="B392" s="4666"/>
      <c r="C392" s="4666"/>
      <c r="D392" s="4666"/>
      <c r="E392" s="4666"/>
      <c r="F392" s="4666"/>
      <c r="G392" s="4666"/>
      <c r="H392" s="4666"/>
      <c r="I392" s="4666"/>
      <c r="J392" s="4666"/>
      <c r="K392" s="4666"/>
      <c r="L392" s="4666"/>
      <c r="M392" s="4666"/>
      <c r="N392" s="4666"/>
      <c r="O392" s="4666"/>
      <c r="P392" s="798" t="s">
        <v>56</v>
      </c>
      <c r="Q392" s="798" t="s">
        <v>57</v>
      </c>
      <c r="R392" s="821">
        <v>16.2</v>
      </c>
      <c r="S392" s="822">
        <f>ROUND(K381,2)*R392</f>
        <v>443.07</v>
      </c>
    </row>
    <row r="393" spans="1:19" ht="45" customHeight="1" x14ac:dyDescent="0.25">
      <c r="A393" s="5716" t="s">
        <v>23</v>
      </c>
      <c r="B393" s="5716" t="s">
        <v>149</v>
      </c>
      <c r="C393" s="5716" t="s">
        <v>25</v>
      </c>
      <c r="D393" s="5716" t="s">
        <v>150</v>
      </c>
      <c r="E393" s="5716" t="s">
        <v>151</v>
      </c>
      <c r="F393" s="5717">
        <f>R393+R394+R395+R396+R397+R398+R399+R400+R401+R402+R403+R404</f>
        <v>110.40000000000002</v>
      </c>
      <c r="G393" s="5716" t="s">
        <v>148</v>
      </c>
      <c r="H393" s="5718">
        <v>21.93</v>
      </c>
      <c r="I393" s="5719">
        <v>21.93</v>
      </c>
      <c r="J393" s="5720">
        <v>0.2288</v>
      </c>
      <c r="K393" s="5721">
        <f>ROUND(I393,2)+(ROUND(I393,2)*J393)</f>
        <v>26.947583999999999</v>
      </c>
      <c r="L393" s="5722">
        <f>ROUND(S393,2)+ROUND(S394,2)+ROUND(S395,2)+ROUND(S396,2)+ROUND(S397,2)+ROUND(S398,2)+ROUND(S399,2)+ROUND(S400,2)+ROUND(S401,2)+ROUND(S402,2)+ROUND(S403,2)+ROUND(S404,2)</f>
        <v>2975.28</v>
      </c>
      <c r="M393" s="5716"/>
      <c r="N393" s="5716" t="s">
        <v>44</v>
      </c>
      <c r="O393" s="5716" t="s">
        <v>141</v>
      </c>
      <c r="P393" s="823" t="s">
        <v>20</v>
      </c>
      <c r="Q393" s="823" t="s">
        <v>29</v>
      </c>
      <c r="R393" s="824">
        <v>9.1999999999999993</v>
      </c>
      <c r="S393" s="825">
        <f>ROUND(K393,2)*R393</f>
        <v>247.93999999999997</v>
      </c>
    </row>
    <row r="394" spans="1:19" ht="45" customHeight="1" x14ac:dyDescent="0.25">
      <c r="A394" s="4666"/>
      <c r="B394" s="4666"/>
      <c r="C394" s="4666"/>
      <c r="D394" s="4666"/>
      <c r="E394" s="4666"/>
      <c r="F394" s="4666"/>
      <c r="G394" s="4666"/>
      <c r="H394" s="4666"/>
      <c r="I394" s="4666"/>
      <c r="J394" s="4666"/>
      <c r="K394" s="4666"/>
      <c r="L394" s="4666"/>
      <c r="M394" s="4666"/>
      <c r="N394" s="4666"/>
      <c r="O394" s="4666"/>
      <c r="P394" s="823" t="s">
        <v>30</v>
      </c>
      <c r="Q394" s="823" t="s">
        <v>37</v>
      </c>
      <c r="R394" s="826">
        <v>9.1999999999999993</v>
      </c>
      <c r="S394" s="827">
        <f>ROUND(K393,2)*R394</f>
        <v>247.93999999999997</v>
      </c>
    </row>
    <row r="395" spans="1:19" ht="45" customHeight="1" x14ac:dyDescent="0.25">
      <c r="A395" s="4666"/>
      <c r="B395" s="4666"/>
      <c r="C395" s="4666"/>
      <c r="D395" s="4666"/>
      <c r="E395" s="4666"/>
      <c r="F395" s="4666"/>
      <c r="G395" s="4666"/>
      <c r="H395" s="4666"/>
      <c r="I395" s="4666"/>
      <c r="J395" s="4666"/>
      <c r="K395" s="4666"/>
      <c r="L395" s="4666"/>
      <c r="M395" s="4666"/>
      <c r="N395" s="4666"/>
      <c r="O395" s="4666"/>
      <c r="P395" s="823" t="s">
        <v>38</v>
      </c>
      <c r="Q395" s="823" t="s">
        <v>39</v>
      </c>
      <c r="R395" s="828">
        <v>9.1999999999999993</v>
      </c>
      <c r="S395" s="829">
        <f>ROUND(K393,2)*R395</f>
        <v>247.93999999999997</v>
      </c>
    </row>
    <row r="396" spans="1:19" ht="45" customHeight="1" x14ac:dyDescent="0.25">
      <c r="A396" s="4666"/>
      <c r="B396" s="4666"/>
      <c r="C396" s="4666"/>
      <c r="D396" s="4666"/>
      <c r="E396" s="4666"/>
      <c r="F396" s="4666"/>
      <c r="G396" s="4666"/>
      <c r="H396" s="4666"/>
      <c r="I396" s="4666"/>
      <c r="J396" s="4666"/>
      <c r="K396" s="4666"/>
      <c r="L396" s="4666"/>
      <c r="M396" s="4666"/>
      <c r="N396" s="4666"/>
      <c r="O396" s="4666"/>
      <c r="P396" s="823" t="s">
        <v>40</v>
      </c>
      <c r="Q396" s="823" t="s">
        <v>41</v>
      </c>
      <c r="R396" s="830">
        <v>9.1999999999999993</v>
      </c>
      <c r="S396" s="831">
        <f>ROUND(K393,2)*R396</f>
        <v>247.93999999999997</v>
      </c>
    </row>
    <row r="397" spans="1:19" ht="45" customHeight="1" x14ac:dyDescent="0.25">
      <c r="A397" s="4666"/>
      <c r="B397" s="4666"/>
      <c r="C397" s="4666"/>
      <c r="D397" s="4666"/>
      <c r="E397" s="4666"/>
      <c r="F397" s="4666"/>
      <c r="G397" s="4666"/>
      <c r="H397" s="4666"/>
      <c r="I397" s="4666"/>
      <c r="J397" s="4666"/>
      <c r="K397" s="4666"/>
      <c r="L397" s="4666"/>
      <c r="M397" s="4666"/>
      <c r="N397" s="4666"/>
      <c r="O397" s="4666"/>
      <c r="P397" s="823" t="s">
        <v>42</v>
      </c>
      <c r="Q397" s="823" t="s">
        <v>43</v>
      </c>
      <c r="R397" s="832">
        <v>9.1999999999999993</v>
      </c>
      <c r="S397" s="833">
        <f>ROUND(K393,2)*R397</f>
        <v>247.93999999999997</v>
      </c>
    </row>
    <row r="398" spans="1:19" ht="45" customHeight="1" x14ac:dyDescent="0.25">
      <c r="A398" s="4666"/>
      <c r="B398" s="4666"/>
      <c r="C398" s="4666"/>
      <c r="D398" s="4666"/>
      <c r="E398" s="4666"/>
      <c r="F398" s="4666"/>
      <c r="G398" s="4666"/>
      <c r="H398" s="4666"/>
      <c r="I398" s="4666"/>
      <c r="J398" s="4666"/>
      <c r="K398" s="4666"/>
      <c r="L398" s="4666"/>
      <c r="M398" s="4666"/>
      <c r="N398" s="4666"/>
      <c r="O398" s="4666"/>
      <c r="P398" s="823" t="s">
        <v>44</v>
      </c>
      <c r="Q398" s="823" t="s">
        <v>45</v>
      </c>
      <c r="R398" s="834">
        <v>9.1999999999999993</v>
      </c>
      <c r="S398" s="835">
        <f>ROUND(K393,2)*R398</f>
        <v>247.93999999999997</v>
      </c>
    </row>
    <row r="399" spans="1:19" ht="45" customHeight="1" x14ac:dyDescent="0.25">
      <c r="A399" s="4666"/>
      <c r="B399" s="4666"/>
      <c r="C399" s="4666"/>
      <c r="D399" s="4666"/>
      <c r="E399" s="4666"/>
      <c r="F399" s="4666"/>
      <c r="G399" s="4666"/>
      <c r="H399" s="4666"/>
      <c r="I399" s="4666"/>
      <c r="J399" s="4666"/>
      <c r="K399" s="4666"/>
      <c r="L399" s="4666"/>
      <c r="M399" s="4666"/>
      <c r="N399" s="4666"/>
      <c r="O399" s="4666"/>
      <c r="P399" s="823" t="s">
        <v>46</v>
      </c>
      <c r="Q399" s="823" t="s">
        <v>47</v>
      </c>
      <c r="R399" s="836">
        <v>9.1999999999999993</v>
      </c>
      <c r="S399" s="837">
        <f>ROUND(K393,2)*R399</f>
        <v>247.93999999999997</v>
      </c>
    </row>
    <row r="400" spans="1:19" ht="45" customHeight="1" x14ac:dyDescent="0.25">
      <c r="A400" s="4666"/>
      <c r="B400" s="4666"/>
      <c r="C400" s="4666"/>
      <c r="D400" s="4666"/>
      <c r="E400" s="4666"/>
      <c r="F400" s="4666"/>
      <c r="G400" s="4666"/>
      <c r="H400" s="4666"/>
      <c r="I400" s="4666"/>
      <c r="J400" s="4666"/>
      <c r="K400" s="4666"/>
      <c r="L400" s="4666"/>
      <c r="M400" s="4666"/>
      <c r="N400" s="4666"/>
      <c r="O400" s="4666"/>
      <c r="P400" s="823" t="s">
        <v>48</v>
      </c>
      <c r="Q400" s="823" t="s">
        <v>49</v>
      </c>
      <c r="R400" s="838">
        <v>9.1999999999999993</v>
      </c>
      <c r="S400" s="839">
        <f>ROUND(K393,2)*R400</f>
        <v>247.93999999999997</v>
      </c>
    </row>
    <row r="401" spans="1:19" ht="45" customHeight="1" x14ac:dyDescent="0.25">
      <c r="A401" s="4666"/>
      <c r="B401" s="4666"/>
      <c r="C401" s="4666"/>
      <c r="D401" s="4666"/>
      <c r="E401" s="4666"/>
      <c r="F401" s="4666"/>
      <c r="G401" s="4666"/>
      <c r="H401" s="4666"/>
      <c r="I401" s="4666"/>
      <c r="J401" s="4666"/>
      <c r="K401" s="4666"/>
      <c r="L401" s="4666"/>
      <c r="M401" s="4666"/>
      <c r="N401" s="4666"/>
      <c r="O401" s="4666"/>
      <c r="P401" s="823" t="s">
        <v>50</v>
      </c>
      <c r="Q401" s="823" t="s">
        <v>51</v>
      </c>
      <c r="R401" s="840">
        <v>9.1999999999999993</v>
      </c>
      <c r="S401" s="841">
        <f>ROUND(K393,2)*R401</f>
        <v>247.93999999999997</v>
      </c>
    </row>
    <row r="402" spans="1:19" ht="45" customHeight="1" x14ac:dyDescent="0.25">
      <c r="A402" s="4666"/>
      <c r="B402" s="4666"/>
      <c r="C402" s="4666"/>
      <c r="D402" s="4666"/>
      <c r="E402" s="4666"/>
      <c r="F402" s="4666"/>
      <c r="G402" s="4666"/>
      <c r="H402" s="4666"/>
      <c r="I402" s="4666"/>
      <c r="J402" s="4666"/>
      <c r="K402" s="4666"/>
      <c r="L402" s="4666"/>
      <c r="M402" s="4666"/>
      <c r="N402" s="4666"/>
      <c r="O402" s="4666"/>
      <c r="P402" s="823" t="s">
        <v>52</v>
      </c>
      <c r="Q402" s="823" t="s">
        <v>53</v>
      </c>
      <c r="R402" s="842">
        <v>9.1999999999999993</v>
      </c>
      <c r="S402" s="843">
        <f>ROUND(K393,2)*R402</f>
        <v>247.93999999999997</v>
      </c>
    </row>
    <row r="403" spans="1:19" ht="45" customHeight="1" x14ac:dyDescent="0.25">
      <c r="A403" s="4666"/>
      <c r="B403" s="4666"/>
      <c r="C403" s="4666"/>
      <c r="D403" s="4666"/>
      <c r="E403" s="4666"/>
      <c r="F403" s="4666"/>
      <c r="G403" s="4666"/>
      <c r="H403" s="4666"/>
      <c r="I403" s="4666"/>
      <c r="J403" s="4666"/>
      <c r="K403" s="4666"/>
      <c r="L403" s="4666"/>
      <c r="M403" s="4666"/>
      <c r="N403" s="4666"/>
      <c r="O403" s="4666"/>
      <c r="P403" s="823" t="s">
        <v>54</v>
      </c>
      <c r="Q403" s="823" t="s">
        <v>55</v>
      </c>
      <c r="R403" s="844">
        <v>9.1999999999999993</v>
      </c>
      <c r="S403" s="845">
        <f>ROUND(K393,2)*R403</f>
        <v>247.93999999999997</v>
      </c>
    </row>
    <row r="404" spans="1:19" ht="45" customHeight="1" x14ac:dyDescent="0.25">
      <c r="A404" s="4666"/>
      <c r="B404" s="4666"/>
      <c r="C404" s="4666"/>
      <c r="D404" s="4666"/>
      <c r="E404" s="4666"/>
      <c r="F404" s="4666"/>
      <c r="G404" s="4666"/>
      <c r="H404" s="4666"/>
      <c r="I404" s="4666"/>
      <c r="J404" s="4666"/>
      <c r="K404" s="4666"/>
      <c r="L404" s="4666"/>
      <c r="M404" s="4666"/>
      <c r="N404" s="4666"/>
      <c r="O404" s="4666"/>
      <c r="P404" s="823" t="s">
        <v>56</v>
      </c>
      <c r="Q404" s="823" t="s">
        <v>57</v>
      </c>
      <c r="R404" s="846">
        <v>9.1999999999999993</v>
      </c>
      <c r="S404" s="847">
        <f>ROUND(K393,2)*R404</f>
        <v>247.93999999999997</v>
      </c>
    </row>
    <row r="405" spans="1:19" ht="45" customHeight="1" x14ac:dyDescent="0.25">
      <c r="A405" s="848" t="s">
        <v>19</v>
      </c>
      <c r="B405" s="848" t="s">
        <v>46</v>
      </c>
      <c r="C405" s="848" t="s">
        <v>21</v>
      </c>
      <c r="D405" s="848" t="s">
        <v>21</v>
      </c>
      <c r="E405" s="848" t="s">
        <v>152</v>
      </c>
      <c r="F405" s="848" t="s">
        <v>21</v>
      </c>
      <c r="G405" s="848" t="s">
        <v>21</v>
      </c>
      <c r="H405" s="848" t="s">
        <v>21</v>
      </c>
      <c r="I405" s="848" t="s">
        <v>21</v>
      </c>
      <c r="J405" s="848" t="s">
        <v>21</v>
      </c>
      <c r="K405" s="848" t="s">
        <v>21</v>
      </c>
      <c r="L405" s="849">
        <f>ROUND(L406,2)+ROUND(L418,2)+ROUND(L430,2)+ROUND(L442,2)+ROUND(L454,2)+ROUND(L466,2)+ROUND(L478,2)</f>
        <v>187466.4</v>
      </c>
      <c r="M405" s="848" t="s">
        <v>21</v>
      </c>
      <c r="N405" s="848" t="s">
        <v>21</v>
      </c>
      <c r="O405" s="848" t="s">
        <v>21</v>
      </c>
      <c r="P405" s="848" t="s">
        <v>21</v>
      </c>
      <c r="Q405" s="848" t="s">
        <v>21</v>
      </c>
      <c r="R405" s="848" t="s">
        <v>21</v>
      </c>
      <c r="S405" s="848" t="s">
        <v>21</v>
      </c>
    </row>
    <row r="406" spans="1:19" ht="45" customHeight="1" x14ac:dyDescent="0.25">
      <c r="A406" s="5723" t="s">
        <v>23</v>
      </c>
      <c r="B406" s="5723" t="s">
        <v>153</v>
      </c>
      <c r="C406" s="5723" t="s">
        <v>25</v>
      </c>
      <c r="D406" s="5723" t="s">
        <v>154</v>
      </c>
      <c r="E406" s="5723" t="s">
        <v>155</v>
      </c>
      <c r="F406" s="5724">
        <f>R406+R407+R408+R409+R410+R411+R412+R413+R414+R415+R416+R417</f>
        <v>40.32</v>
      </c>
      <c r="G406" s="5723" t="s">
        <v>28</v>
      </c>
      <c r="H406" s="5725">
        <v>1113.69</v>
      </c>
      <c r="I406" s="5726">
        <v>1113.69</v>
      </c>
      <c r="J406" s="5727">
        <v>0.2288</v>
      </c>
      <c r="K406" s="5728">
        <f>ROUND(I406,2)+(ROUND(I406,2)*J406)</f>
        <v>1368.5022720000002</v>
      </c>
      <c r="L406" s="5729">
        <f>ROUND(S406,2)+ROUND(S407,2)+ROUND(S408,2)+ROUND(S409,2)+ROUND(S410,2)+ROUND(S411,2)+ROUND(S412,2)+ROUND(S413,2)+ROUND(S414,2)+ROUND(S415,2)+ROUND(S416,2)+ROUND(S417,2)</f>
        <v>55177.920000000013</v>
      </c>
      <c r="M406" s="5723"/>
      <c r="N406" s="5723" t="s">
        <v>46</v>
      </c>
      <c r="O406" s="5723" t="s">
        <v>152</v>
      </c>
      <c r="P406" s="850" t="s">
        <v>20</v>
      </c>
      <c r="Q406" s="850" t="s">
        <v>29</v>
      </c>
      <c r="R406" s="851">
        <v>3.36</v>
      </c>
      <c r="S406" s="852">
        <f>ROUND(K406,2)*R406</f>
        <v>4598.16</v>
      </c>
    </row>
    <row r="407" spans="1:19" ht="45" customHeight="1" x14ac:dyDescent="0.25">
      <c r="A407" s="4666"/>
      <c r="B407" s="4666"/>
      <c r="C407" s="4666"/>
      <c r="D407" s="4666"/>
      <c r="E407" s="4666"/>
      <c r="F407" s="4666"/>
      <c r="G407" s="4666"/>
      <c r="H407" s="4666"/>
      <c r="I407" s="4666"/>
      <c r="J407" s="4666"/>
      <c r="K407" s="4666"/>
      <c r="L407" s="4666"/>
      <c r="M407" s="4666"/>
      <c r="N407" s="4666"/>
      <c r="O407" s="4666"/>
      <c r="P407" s="850" t="s">
        <v>30</v>
      </c>
      <c r="Q407" s="850" t="s">
        <v>37</v>
      </c>
      <c r="R407" s="853">
        <v>3.36</v>
      </c>
      <c r="S407" s="854">
        <f>ROUND(K406,2)*R407</f>
        <v>4598.16</v>
      </c>
    </row>
    <row r="408" spans="1:19" ht="45" customHeight="1" x14ac:dyDescent="0.25">
      <c r="A408" s="4666"/>
      <c r="B408" s="4666"/>
      <c r="C408" s="4666"/>
      <c r="D408" s="4666"/>
      <c r="E408" s="4666"/>
      <c r="F408" s="4666"/>
      <c r="G408" s="4666"/>
      <c r="H408" s="4666"/>
      <c r="I408" s="4666"/>
      <c r="J408" s="4666"/>
      <c r="K408" s="4666"/>
      <c r="L408" s="4666"/>
      <c r="M408" s="4666"/>
      <c r="N408" s="4666"/>
      <c r="O408" s="4666"/>
      <c r="P408" s="850" t="s">
        <v>38</v>
      </c>
      <c r="Q408" s="850" t="s">
        <v>39</v>
      </c>
      <c r="R408" s="855">
        <v>3.36</v>
      </c>
      <c r="S408" s="856">
        <f>ROUND(K406,2)*R408</f>
        <v>4598.16</v>
      </c>
    </row>
    <row r="409" spans="1:19" ht="45" customHeight="1" x14ac:dyDescent="0.25">
      <c r="A409" s="4666"/>
      <c r="B409" s="4666"/>
      <c r="C409" s="4666"/>
      <c r="D409" s="4666"/>
      <c r="E409" s="4666"/>
      <c r="F409" s="4666"/>
      <c r="G409" s="4666"/>
      <c r="H409" s="4666"/>
      <c r="I409" s="4666"/>
      <c r="J409" s="4666"/>
      <c r="K409" s="4666"/>
      <c r="L409" s="4666"/>
      <c r="M409" s="4666"/>
      <c r="N409" s="4666"/>
      <c r="O409" s="4666"/>
      <c r="P409" s="850" t="s">
        <v>40</v>
      </c>
      <c r="Q409" s="850" t="s">
        <v>41</v>
      </c>
      <c r="R409" s="857">
        <v>3.36</v>
      </c>
      <c r="S409" s="858">
        <f>ROUND(K406,2)*R409</f>
        <v>4598.16</v>
      </c>
    </row>
    <row r="410" spans="1:19" ht="45" customHeight="1" x14ac:dyDescent="0.25">
      <c r="A410" s="4666"/>
      <c r="B410" s="4666"/>
      <c r="C410" s="4666"/>
      <c r="D410" s="4666"/>
      <c r="E410" s="4666"/>
      <c r="F410" s="4666"/>
      <c r="G410" s="4666"/>
      <c r="H410" s="4666"/>
      <c r="I410" s="4666"/>
      <c r="J410" s="4666"/>
      <c r="K410" s="4666"/>
      <c r="L410" s="4666"/>
      <c r="M410" s="4666"/>
      <c r="N410" s="4666"/>
      <c r="O410" s="4666"/>
      <c r="P410" s="850" t="s">
        <v>42</v>
      </c>
      <c r="Q410" s="850" t="s">
        <v>43</v>
      </c>
      <c r="R410" s="859">
        <v>3.36</v>
      </c>
      <c r="S410" s="860">
        <f>ROUND(K406,2)*R410</f>
        <v>4598.16</v>
      </c>
    </row>
    <row r="411" spans="1:19" ht="45" customHeight="1" x14ac:dyDescent="0.25">
      <c r="A411" s="4666"/>
      <c r="B411" s="4666"/>
      <c r="C411" s="4666"/>
      <c r="D411" s="4666"/>
      <c r="E411" s="4666"/>
      <c r="F411" s="4666"/>
      <c r="G411" s="4666"/>
      <c r="H411" s="4666"/>
      <c r="I411" s="4666"/>
      <c r="J411" s="4666"/>
      <c r="K411" s="4666"/>
      <c r="L411" s="4666"/>
      <c r="M411" s="4666"/>
      <c r="N411" s="4666"/>
      <c r="O411" s="4666"/>
      <c r="P411" s="850" t="s">
        <v>44</v>
      </c>
      <c r="Q411" s="850" t="s">
        <v>45</v>
      </c>
      <c r="R411" s="861">
        <v>3.36</v>
      </c>
      <c r="S411" s="862">
        <f>ROUND(K406,2)*R411</f>
        <v>4598.16</v>
      </c>
    </row>
    <row r="412" spans="1:19" ht="45" customHeight="1" x14ac:dyDescent="0.25">
      <c r="A412" s="4666"/>
      <c r="B412" s="4666"/>
      <c r="C412" s="4666"/>
      <c r="D412" s="4666"/>
      <c r="E412" s="4666"/>
      <c r="F412" s="4666"/>
      <c r="G412" s="4666"/>
      <c r="H412" s="4666"/>
      <c r="I412" s="4666"/>
      <c r="J412" s="4666"/>
      <c r="K412" s="4666"/>
      <c r="L412" s="4666"/>
      <c r="M412" s="4666"/>
      <c r="N412" s="4666"/>
      <c r="O412" s="4666"/>
      <c r="P412" s="850" t="s">
        <v>46</v>
      </c>
      <c r="Q412" s="850" t="s">
        <v>47</v>
      </c>
      <c r="R412" s="863">
        <v>3.36</v>
      </c>
      <c r="S412" s="864">
        <f>ROUND(K406,2)*R412</f>
        <v>4598.16</v>
      </c>
    </row>
    <row r="413" spans="1:19" ht="45" customHeight="1" x14ac:dyDescent="0.25">
      <c r="A413" s="4666"/>
      <c r="B413" s="4666"/>
      <c r="C413" s="4666"/>
      <c r="D413" s="4666"/>
      <c r="E413" s="4666"/>
      <c r="F413" s="4666"/>
      <c r="G413" s="4666"/>
      <c r="H413" s="4666"/>
      <c r="I413" s="4666"/>
      <c r="J413" s="4666"/>
      <c r="K413" s="4666"/>
      <c r="L413" s="4666"/>
      <c r="M413" s="4666"/>
      <c r="N413" s="4666"/>
      <c r="O413" s="4666"/>
      <c r="P413" s="850" t="s">
        <v>48</v>
      </c>
      <c r="Q413" s="850" t="s">
        <v>49</v>
      </c>
      <c r="R413" s="865">
        <v>3.36</v>
      </c>
      <c r="S413" s="866">
        <f>ROUND(K406,2)*R413</f>
        <v>4598.16</v>
      </c>
    </row>
    <row r="414" spans="1:19" ht="45" customHeight="1" x14ac:dyDescent="0.25">
      <c r="A414" s="4666"/>
      <c r="B414" s="4666"/>
      <c r="C414" s="4666"/>
      <c r="D414" s="4666"/>
      <c r="E414" s="4666"/>
      <c r="F414" s="4666"/>
      <c r="G414" s="4666"/>
      <c r="H414" s="4666"/>
      <c r="I414" s="4666"/>
      <c r="J414" s="4666"/>
      <c r="K414" s="4666"/>
      <c r="L414" s="4666"/>
      <c r="M414" s="4666"/>
      <c r="N414" s="4666"/>
      <c r="O414" s="4666"/>
      <c r="P414" s="850" t="s">
        <v>50</v>
      </c>
      <c r="Q414" s="850" t="s">
        <v>51</v>
      </c>
      <c r="R414" s="867">
        <v>3.36</v>
      </c>
      <c r="S414" s="868">
        <f>ROUND(K406,2)*R414</f>
        <v>4598.16</v>
      </c>
    </row>
    <row r="415" spans="1:19" ht="45" customHeight="1" x14ac:dyDescent="0.25">
      <c r="A415" s="4666"/>
      <c r="B415" s="4666"/>
      <c r="C415" s="4666"/>
      <c r="D415" s="4666"/>
      <c r="E415" s="4666"/>
      <c r="F415" s="4666"/>
      <c r="G415" s="4666"/>
      <c r="H415" s="4666"/>
      <c r="I415" s="4666"/>
      <c r="J415" s="4666"/>
      <c r="K415" s="4666"/>
      <c r="L415" s="4666"/>
      <c r="M415" s="4666"/>
      <c r="N415" s="4666"/>
      <c r="O415" s="4666"/>
      <c r="P415" s="850" t="s">
        <v>52</v>
      </c>
      <c r="Q415" s="850" t="s">
        <v>53</v>
      </c>
      <c r="R415" s="869">
        <v>3.36</v>
      </c>
      <c r="S415" s="870">
        <f>ROUND(K406,2)*R415</f>
        <v>4598.16</v>
      </c>
    </row>
    <row r="416" spans="1:19" ht="45" customHeight="1" x14ac:dyDescent="0.25">
      <c r="A416" s="4666"/>
      <c r="B416" s="4666"/>
      <c r="C416" s="4666"/>
      <c r="D416" s="4666"/>
      <c r="E416" s="4666"/>
      <c r="F416" s="4666"/>
      <c r="G416" s="4666"/>
      <c r="H416" s="4666"/>
      <c r="I416" s="4666"/>
      <c r="J416" s="4666"/>
      <c r="K416" s="4666"/>
      <c r="L416" s="4666"/>
      <c r="M416" s="4666"/>
      <c r="N416" s="4666"/>
      <c r="O416" s="4666"/>
      <c r="P416" s="850" t="s">
        <v>54</v>
      </c>
      <c r="Q416" s="850" t="s">
        <v>55</v>
      </c>
      <c r="R416" s="871">
        <v>3.36</v>
      </c>
      <c r="S416" s="872">
        <f>ROUND(K406,2)*R416</f>
        <v>4598.16</v>
      </c>
    </row>
    <row r="417" spans="1:19" ht="45" customHeight="1" x14ac:dyDescent="0.25">
      <c r="A417" s="4666"/>
      <c r="B417" s="4666"/>
      <c r="C417" s="4666"/>
      <c r="D417" s="4666"/>
      <c r="E417" s="4666"/>
      <c r="F417" s="4666"/>
      <c r="G417" s="4666"/>
      <c r="H417" s="4666"/>
      <c r="I417" s="4666"/>
      <c r="J417" s="4666"/>
      <c r="K417" s="4666"/>
      <c r="L417" s="4666"/>
      <c r="M417" s="4666"/>
      <c r="N417" s="4666"/>
      <c r="O417" s="4666"/>
      <c r="P417" s="850" t="s">
        <v>56</v>
      </c>
      <c r="Q417" s="850" t="s">
        <v>57</v>
      </c>
      <c r="R417" s="873">
        <v>3.36</v>
      </c>
      <c r="S417" s="874">
        <f>ROUND(K406,2)*R417</f>
        <v>4598.16</v>
      </c>
    </row>
    <row r="418" spans="1:19" ht="45" customHeight="1" x14ac:dyDescent="0.25">
      <c r="A418" s="5702" t="s">
        <v>23</v>
      </c>
      <c r="B418" s="5702" t="s">
        <v>156</v>
      </c>
      <c r="C418" s="5702" t="s">
        <v>25</v>
      </c>
      <c r="D418" s="5702" t="s">
        <v>157</v>
      </c>
      <c r="E418" s="5702" t="s">
        <v>158</v>
      </c>
      <c r="F418" s="5703">
        <f>R418+R419+R420+R421+R422+R423+R424+R425+R426+R427+R428+R429</f>
        <v>31.200000000000006</v>
      </c>
      <c r="G418" s="5702" t="s">
        <v>28</v>
      </c>
      <c r="H418" s="5704">
        <v>455.15</v>
      </c>
      <c r="I418" s="5705">
        <v>455.15</v>
      </c>
      <c r="J418" s="5706">
        <v>0.2288</v>
      </c>
      <c r="K418" s="5707">
        <f>ROUND(I418,2)+(ROUND(I418,2)*J418)</f>
        <v>559.28832</v>
      </c>
      <c r="L418" s="5708">
        <f>ROUND(S418,2)+ROUND(S419,2)+ROUND(S420,2)+ROUND(S421,2)+ROUND(S422,2)+ROUND(S423,2)+ROUND(S424,2)+ROUND(S425,2)+ROUND(S426,2)+ROUND(S427,2)+ROUND(S428,2)+ROUND(S429,2)</f>
        <v>17449.8</v>
      </c>
      <c r="M418" s="5702"/>
      <c r="N418" s="5702" t="s">
        <v>46</v>
      </c>
      <c r="O418" s="5702" t="s">
        <v>152</v>
      </c>
      <c r="P418" s="875" t="s">
        <v>20</v>
      </c>
      <c r="Q418" s="875" t="s">
        <v>29</v>
      </c>
      <c r="R418" s="876">
        <v>2.6</v>
      </c>
      <c r="S418" s="877">
        <f>ROUND(K418,2)*R418</f>
        <v>1454.154</v>
      </c>
    </row>
    <row r="419" spans="1:19" ht="45" customHeight="1" x14ac:dyDescent="0.25">
      <c r="A419" s="4666"/>
      <c r="B419" s="4666"/>
      <c r="C419" s="4666"/>
      <c r="D419" s="4666"/>
      <c r="E419" s="4666"/>
      <c r="F419" s="4666"/>
      <c r="G419" s="4666"/>
      <c r="H419" s="4666"/>
      <c r="I419" s="4666"/>
      <c r="J419" s="4666"/>
      <c r="K419" s="4666"/>
      <c r="L419" s="4666"/>
      <c r="M419" s="4666"/>
      <c r="N419" s="4666"/>
      <c r="O419" s="4666"/>
      <c r="P419" s="875" t="s">
        <v>30</v>
      </c>
      <c r="Q419" s="875" t="s">
        <v>37</v>
      </c>
      <c r="R419" s="878">
        <v>2.6</v>
      </c>
      <c r="S419" s="879">
        <f>ROUND(K418,2)*R419</f>
        <v>1454.154</v>
      </c>
    </row>
    <row r="420" spans="1:19" ht="45" customHeight="1" x14ac:dyDescent="0.25">
      <c r="A420" s="4666"/>
      <c r="B420" s="4666"/>
      <c r="C420" s="4666"/>
      <c r="D420" s="4666"/>
      <c r="E420" s="4666"/>
      <c r="F420" s="4666"/>
      <c r="G420" s="4666"/>
      <c r="H420" s="4666"/>
      <c r="I420" s="4666"/>
      <c r="J420" s="4666"/>
      <c r="K420" s="4666"/>
      <c r="L420" s="4666"/>
      <c r="M420" s="4666"/>
      <c r="N420" s="4666"/>
      <c r="O420" s="4666"/>
      <c r="P420" s="875" t="s">
        <v>38</v>
      </c>
      <c r="Q420" s="875" t="s">
        <v>39</v>
      </c>
      <c r="R420" s="880">
        <v>2.6</v>
      </c>
      <c r="S420" s="881">
        <f>ROUND(K418,2)*R420</f>
        <v>1454.154</v>
      </c>
    </row>
    <row r="421" spans="1:19" ht="45" customHeight="1" x14ac:dyDescent="0.25">
      <c r="A421" s="4666"/>
      <c r="B421" s="4666"/>
      <c r="C421" s="4666"/>
      <c r="D421" s="4666"/>
      <c r="E421" s="4666"/>
      <c r="F421" s="4666"/>
      <c r="G421" s="4666"/>
      <c r="H421" s="4666"/>
      <c r="I421" s="4666"/>
      <c r="J421" s="4666"/>
      <c r="K421" s="4666"/>
      <c r="L421" s="4666"/>
      <c r="M421" s="4666"/>
      <c r="N421" s="4666"/>
      <c r="O421" s="4666"/>
      <c r="P421" s="875" t="s">
        <v>40</v>
      </c>
      <c r="Q421" s="875" t="s">
        <v>41</v>
      </c>
      <c r="R421" s="882">
        <v>2.6</v>
      </c>
      <c r="S421" s="883">
        <f>ROUND(K418,2)*R421</f>
        <v>1454.154</v>
      </c>
    </row>
    <row r="422" spans="1:19" ht="45" customHeight="1" x14ac:dyDescent="0.25">
      <c r="A422" s="4666"/>
      <c r="B422" s="4666"/>
      <c r="C422" s="4666"/>
      <c r="D422" s="4666"/>
      <c r="E422" s="4666"/>
      <c r="F422" s="4666"/>
      <c r="G422" s="4666"/>
      <c r="H422" s="4666"/>
      <c r="I422" s="4666"/>
      <c r="J422" s="4666"/>
      <c r="K422" s="4666"/>
      <c r="L422" s="4666"/>
      <c r="M422" s="4666"/>
      <c r="N422" s="4666"/>
      <c r="O422" s="4666"/>
      <c r="P422" s="875" t="s">
        <v>42</v>
      </c>
      <c r="Q422" s="875" t="s">
        <v>43</v>
      </c>
      <c r="R422" s="884">
        <v>2.6</v>
      </c>
      <c r="S422" s="885">
        <f>ROUND(K418,2)*R422</f>
        <v>1454.154</v>
      </c>
    </row>
    <row r="423" spans="1:19" ht="45" customHeight="1" x14ac:dyDescent="0.25">
      <c r="A423" s="4666"/>
      <c r="B423" s="4666"/>
      <c r="C423" s="4666"/>
      <c r="D423" s="4666"/>
      <c r="E423" s="4666"/>
      <c r="F423" s="4666"/>
      <c r="G423" s="4666"/>
      <c r="H423" s="4666"/>
      <c r="I423" s="4666"/>
      <c r="J423" s="4666"/>
      <c r="K423" s="4666"/>
      <c r="L423" s="4666"/>
      <c r="M423" s="4666"/>
      <c r="N423" s="4666"/>
      <c r="O423" s="4666"/>
      <c r="P423" s="875" t="s">
        <v>44</v>
      </c>
      <c r="Q423" s="875" t="s">
        <v>45</v>
      </c>
      <c r="R423" s="886">
        <v>2.6</v>
      </c>
      <c r="S423" s="887">
        <f>ROUND(K418,2)*R423</f>
        <v>1454.154</v>
      </c>
    </row>
    <row r="424" spans="1:19" ht="45" customHeight="1" x14ac:dyDescent="0.25">
      <c r="A424" s="4666"/>
      <c r="B424" s="4666"/>
      <c r="C424" s="4666"/>
      <c r="D424" s="4666"/>
      <c r="E424" s="4666"/>
      <c r="F424" s="4666"/>
      <c r="G424" s="4666"/>
      <c r="H424" s="4666"/>
      <c r="I424" s="4666"/>
      <c r="J424" s="4666"/>
      <c r="K424" s="4666"/>
      <c r="L424" s="4666"/>
      <c r="M424" s="4666"/>
      <c r="N424" s="4666"/>
      <c r="O424" s="4666"/>
      <c r="P424" s="875" t="s">
        <v>46</v>
      </c>
      <c r="Q424" s="875" t="s">
        <v>47</v>
      </c>
      <c r="R424" s="888">
        <v>2.6</v>
      </c>
      <c r="S424" s="889">
        <f>ROUND(K418,2)*R424</f>
        <v>1454.154</v>
      </c>
    </row>
    <row r="425" spans="1:19" ht="45" customHeight="1" x14ac:dyDescent="0.25">
      <c r="A425" s="4666"/>
      <c r="B425" s="4666"/>
      <c r="C425" s="4666"/>
      <c r="D425" s="4666"/>
      <c r="E425" s="4666"/>
      <c r="F425" s="4666"/>
      <c r="G425" s="4666"/>
      <c r="H425" s="4666"/>
      <c r="I425" s="4666"/>
      <c r="J425" s="4666"/>
      <c r="K425" s="4666"/>
      <c r="L425" s="4666"/>
      <c r="M425" s="4666"/>
      <c r="N425" s="4666"/>
      <c r="O425" s="4666"/>
      <c r="P425" s="875" t="s">
        <v>48</v>
      </c>
      <c r="Q425" s="875" t="s">
        <v>49</v>
      </c>
      <c r="R425" s="890">
        <v>2.6</v>
      </c>
      <c r="S425" s="891">
        <f>ROUND(K418,2)*R425</f>
        <v>1454.154</v>
      </c>
    </row>
    <row r="426" spans="1:19" ht="45" customHeight="1" x14ac:dyDescent="0.25">
      <c r="A426" s="4666"/>
      <c r="B426" s="4666"/>
      <c r="C426" s="4666"/>
      <c r="D426" s="4666"/>
      <c r="E426" s="4666"/>
      <c r="F426" s="4666"/>
      <c r="G426" s="4666"/>
      <c r="H426" s="4666"/>
      <c r="I426" s="4666"/>
      <c r="J426" s="4666"/>
      <c r="K426" s="4666"/>
      <c r="L426" s="4666"/>
      <c r="M426" s="4666"/>
      <c r="N426" s="4666"/>
      <c r="O426" s="4666"/>
      <c r="P426" s="875" t="s">
        <v>50</v>
      </c>
      <c r="Q426" s="875" t="s">
        <v>51</v>
      </c>
      <c r="R426" s="892">
        <v>2.6</v>
      </c>
      <c r="S426" s="893">
        <f>ROUND(K418,2)*R426</f>
        <v>1454.154</v>
      </c>
    </row>
    <row r="427" spans="1:19" ht="45" customHeight="1" x14ac:dyDescent="0.25">
      <c r="A427" s="4666"/>
      <c r="B427" s="4666"/>
      <c r="C427" s="4666"/>
      <c r="D427" s="4666"/>
      <c r="E427" s="4666"/>
      <c r="F427" s="4666"/>
      <c r="G427" s="4666"/>
      <c r="H427" s="4666"/>
      <c r="I427" s="4666"/>
      <c r="J427" s="4666"/>
      <c r="K427" s="4666"/>
      <c r="L427" s="4666"/>
      <c r="M427" s="4666"/>
      <c r="N427" s="4666"/>
      <c r="O427" s="4666"/>
      <c r="P427" s="875" t="s">
        <v>52</v>
      </c>
      <c r="Q427" s="875" t="s">
        <v>53</v>
      </c>
      <c r="R427" s="894">
        <v>2.6</v>
      </c>
      <c r="S427" s="895">
        <f>ROUND(K418,2)*R427</f>
        <v>1454.154</v>
      </c>
    </row>
    <row r="428" spans="1:19" ht="45" customHeight="1" x14ac:dyDescent="0.25">
      <c r="A428" s="4666"/>
      <c r="B428" s="4666"/>
      <c r="C428" s="4666"/>
      <c r="D428" s="4666"/>
      <c r="E428" s="4666"/>
      <c r="F428" s="4666"/>
      <c r="G428" s="4666"/>
      <c r="H428" s="4666"/>
      <c r="I428" s="4666"/>
      <c r="J428" s="4666"/>
      <c r="K428" s="4666"/>
      <c r="L428" s="4666"/>
      <c r="M428" s="4666"/>
      <c r="N428" s="4666"/>
      <c r="O428" s="4666"/>
      <c r="P428" s="875" t="s">
        <v>54</v>
      </c>
      <c r="Q428" s="875" t="s">
        <v>55</v>
      </c>
      <c r="R428" s="896">
        <v>2.6</v>
      </c>
      <c r="S428" s="897">
        <f>ROUND(K418,2)*R428</f>
        <v>1454.154</v>
      </c>
    </row>
    <row r="429" spans="1:19" ht="45" customHeight="1" x14ac:dyDescent="0.25">
      <c r="A429" s="4666"/>
      <c r="B429" s="4666"/>
      <c r="C429" s="4666"/>
      <c r="D429" s="4666"/>
      <c r="E429" s="4666"/>
      <c r="F429" s="4666"/>
      <c r="G429" s="4666"/>
      <c r="H429" s="4666"/>
      <c r="I429" s="4666"/>
      <c r="J429" s="4666"/>
      <c r="K429" s="4666"/>
      <c r="L429" s="4666"/>
      <c r="M429" s="4666"/>
      <c r="N429" s="4666"/>
      <c r="O429" s="4666"/>
      <c r="P429" s="875" t="s">
        <v>56</v>
      </c>
      <c r="Q429" s="875" t="s">
        <v>57</v>
      </c>
      <c r="R429" s="898">
        <v>2.6</v>
      </c>
      <c r="S429" s="899">
        <f>ROUND(K418,2)*R429</f>
        <v>1454.154</v>
      </c>
    </row>
    <row r="430" spans="1:19" ht="45" customHeight="1" x14ac:dyDescent="0.25">
      <c r="A430" s="5709" t="s">
        <v>23</v>
      </c>
      <c r="B430" s="5709" t="s">
        <v>159</v>
      </c>
      <c r="C430" s="5709" t="s">
        <v>25</v>
      </c>
      <c r="D430" s="5709" t="s">
        <v>160</v>
      </c>
      <c r="E430" s="5709" t="s">
        <v>161</v>
      </c>
      <c r="F430" s="5710">
        <f>R430+R431+R432+R433+R434+R435+R436+R437+R438+R439+R440+R441</f>
        <v>33.6</v>
      </c>
      <c r="G430" s="5709" t="s">
        <v>28</v>
      </c>
      <c r="H430" s="5711">
        <v>652.91999999999996</v>
      </c>
      <c r="I430" s="5712">
        <v>652.91999999999996</v>
      </c>
      <c r="J430" s="5713">
        <v>0.2288</v>
      </c>
      <c r="K430" s="5714">
        <f>ROUND(I430,2)+(ROUND(I430,2)*J430)</f>
        <v>802.30809599999998</v>
      </c>
      <c r="L430" s="5715">
        <f>ROUND(S430,2)+ROUND(S431,2)+ROUND(S432,2)+ROUND(S433,2)+ROUND(S434,2)+ROUND(S435,2)+ROUND(S436,2)+ROUND(S437,2)+ROUND(S438,2)+ROUND(S439,2)+ROUND(S440,2)+ROUND(S441,2)</f>
        <v>26957.640000000003</v>
      </c>
      <c r="M430" s="5709"/>
      <c r="N430" s="5709" t="s">
        <v>46</v>
      </c>
      <c r="O430" s="5709" t="s">
        <v>152</v>
      </c>
      <c r="P430" s="900" t="s">
        <v>20</v>
      </c>
      <c r="Q430" s="900" t="s">
        <v>29</v>
      </c>
      <c r="R430" s="901">
        <v>2.8</v>
      </c>
      <c r="S430" s="902">
        <f>ROUND(K430,2)*R430</f>
        <v>2246.4679999999998</v>
      </c>
    </row>
    <row r="431" spans="1:19" ht="45" customHeight="1" x14ac:dyDescent="0.25">
      <c r="A431" s="4666"/>
      <c r="B431" s="4666"/>
      <c r="C431" s="4666"/>
      <c r="D431" s="4666"/>
      <c r="E431" s="4666"/>
      <c r="F431" s="4666"/>
      <c r="G431" s="4666"/>
      <c r="H431" s="4666"/>
      <c r="I431" s="4666"/>
      <c r="J431" s="4666"/>
      <c r="K431" s="4666"/>
      <c r="L431" s="4666"/>
      <c r="M431" s="4666"/>
      <c r="N431" s="4666"/>
      <c r="O431" s="4666"/>
      <c r="P431" s="900" t="s">
        <v>30</v>
      </c>
      <c r="Q431" s="900" t="s">
        <v>37</v>
      </c>
      <c r="R431" s="903">
        <v>2.8</v>
      </c>
      <c r="S431" s="904">
        <f>ROUND(K430,2)*R431</f>
        <v>2246.4679999999998</v>
      </c>
    </row>
    <row r="432" spans="1:19" ht="45" customHeight="1" x14ac:dyDescent="0.25">
      <c r="A432" s="4666"/>
      <c r="B432" s="4666"/>
      <c r="C432" s="4666"/>
      <c r="D432" s="4666"/>
      <c r="E432" s="4666"/>
      <c r="F432" s="4666"/>
      <c r="G432" s="4666"/>
      <c r="H432" s="4666"/>
      <c r="I432" s="4666"/>
      <c r="J432" s="4666"/>
      <c r="K432" s="4666"/>
      <c r="L432" s="4666"/>
      <c r="M432" s="4666"/>
      <c r="N432" s="4666"/>
      <c r="O432" s="4666"/>
      <c r="P432" s="900" t="s">
        <v>38</v>
      </c>
      <c r="Q432" s="900" t="s">
        <v>39</v>
      </c>
      <c r="R432" s="905">
        <v>2.8</v>
      </c>
      <c r="S432" s="906">
        <f>ROUND(K430,2)*R432</f>
        <v>2246.4679999999998</v>
      </c>
    </row>
    <row r="433" spans="1:19" ht="45" customHeight="1" x14ac:dyDescent="0.25">
      <c r="A433" s="4666"/>
      <c r="B433" s="4666"/>
      <c r="C433" s="4666"/>
      <c r="D433" s="4666"/>
      <c r="E433" s="4666"/>
      <c r="F433" s="4666"/>
      <c r="G433" s="4666"/>
      <c r="H433" s="4666"/>
      <c r="I433" s="4666"/>
      <c r="J433" s="4666"/>
      <c r="K433" s="4666"/>
      <c r="L433" s="4666"/>
      <c r="M433" s="4666"/>
      <c r="N433" s="4666"/>
      <c r="O433" s="4666"/>
      <c r="P433" s="900" t="s">
        <v>40</v>
      </c>
      <c r="Q433" s="900" t="s">
        <v>41</v>
      </c>
      <c r="R433" s="907">
        <v>2.8</v>
      </c>
      <c r="S433" s="908">
        <f>ROUND(K430,2)*R433</f>
        <v>2246.4679999999998</v>
      </c>
    </row>
    <row r="434" spans="1:19" ht="45" customHeight="1" x14ac:dyDescent="0.25">
      <c r="A434" s="4666"/>
      <c r="B434" s="4666"/>
      <c r="C434" s="4666"/>
      <c r="D434" s="4666"/>
      <c r="E434" s="4666"/>
      <c r="F434" s="4666"/>
      <c r="G434" s="4666"/>
      <c r="H434" s="4666"/>
      <c r="I434" s="4666"/>
      <c r="J434" s="4666"/>
      <c r="K434" s="4666"/>
      <c r="L434" s="4666"/>
      <c r="M434" s="4666"/>
      <c r="N434" s="4666"/>
      <c r="O434" s="4666"/>
      <c r="P434" s="900" t="s">
        <v>42</v>
      </c>
      <c r="Q434" s="900" t="s">
        <v>43</v>
      </c>
      <c r="R434" s="909">
        <v>2.8</v>
      </c>
      <c r="S434" s="910">
        <f>ROUND(K430,2)*R434</f>
        <v>2246.4679999999998</v>
      </c>
    </row>
    <row r="435" spans="1:19" ht="45" customHeight="1" x14ac:dyDescent="0.25">
      <c r="A435" s="4666"/>
      <c r="B435" s="4666"/>
      <c r="C435" s="4666"/>
      <c r="D435" s="4666"/>
      <c r="E435" s="4666"/>
      <c r="F435" s="4666"/>
      <c r="G435" s="4666"/>
      <c r="H435" s="4666"/>
      <c r="I435" s="4666"/>
      <c r="J435" s="4666"/>
      <c r="K435" s="4666"/>
      <c r="L435" s="4666"/>
      <c r="M435" s="4666"/>
      <c r="N435" s="4666"/>
      <c r="O435" s="4666"/>
      <c r="P435" s="900" t="s">
        <v>44</v>
      </c>
      <c r="Q435" s="900" t="s">
        <v>45</v>
      </c>
      <c r="R435" s="911">
        <v>2.8</v>
      </c>
      <c r="S435" s="912">
        <f>ROUND(K430,2)*R435</f>
        <v>2246.4679999999998</v>
      </c>
    </row>
    <row r="436" spans="1:19" ht="45" customHeight="1" x14ac:dyDescent="0.25">
      <c r="A436" s="4666"/>
      <c r="B436" s="4666"/>
      <c r="C436" s="4666"/>
      <c r="D436" s="4666"/>
      <c r="E436" s="4666"/>
      <c r="F436" s="4666"/>
      <c r="G436" s="4666"/>
      <c r="H436" s="4666"/>
      <c r="I436" s="4666"/>
      <c r="J436" s="4666"/>
      <c r="K436" s="4666"/>
      <c r="L436" s="4666"/>
      <c r="M436" s="4666"/>
      <c r="N436" s="4666"/>
      <c r="O436" s="4666"/>
      <c r="P436" s="900" t="s">
        <v>46</v>
      </c>
      <c r="Q436" s="900" t="s">
        <v>47</v>
      </c>
      <c r="R436" s="913">
        <v>2.8</v>
      </c>
      <c r="S436" s="914">
        <f>ROUND(K430,2)*R436</f>
        <v>2246.4679999999998</v>
      </c>
    </row>
    <row r="437" spans="1:19" ht="45" customHeight="1" x14ac:dyDescent="0.25">
      <c r="A437" s="4666"/>
      <c r="B437" s="4666"/>
      <c r="C437" s="4666"/>
      <c r="D437" s="4666"/>
      <c r="E437" s="4666"/>
      <c r="F437" s="4666"/>
      <c r="G437" s="4666"/>
      <c r="H437" s="4666"/>
      <c r="I437" s="4666"/>
      <c r="J437" s="4666"/>
      <c r="K437" s="4666"/>
      <c r="L437" s="4666"/>
      <c r="M437" s="4666"/>
      <c r="N437" s="4666"/>
      <c r="O437" s="4666"/>
      <c r="P437" s="900" t="s">
        <v>48</v>
      </c>
      <c r="Q437" s="900" t="s">
        <v>49</v>
      </c>
      <c r="R437" s="915">
        <v>2.8</v>
      </c>
      <c r="S437" s="916">
        <f>ROUND(K430,2)*R437</f>
        <v>2246.4679999999998</v>
      </c>
    </row>
    <row r="438" spans="1:19" ht="45" customHeight="1" x14ac:dyDescent="0.25">
      <c r="A438" s="4666"/>
      <c r="B438" s="4666"/>
      <c r="C438" s="4666"/>
      <c r="D438" s="4666"/>
      <c r="E438" s="4666"/>
      <c r="F438" s="4666"/>
      <c r="G438" s="4666"/>
      <c r="H438" s="4666"/>
      <c r="I438" s="4666"/>
      <c r="J438" s="4666"/>
      <c r="K438" s="4666"/>
      <c r="L438" s="4666"/>
      <c r="M438" s="4666"/>
      <c r="N438" s="4666"/>
      <c r="O438" s="4666"/>
      <c r="P438" s="900" t="s">
        <v>50</v>
      </c>
      <c r="Q438" s="900" t="s">
        <v>51</v>
      </c>
      <c r="R438" s="917">
        <v>2.8</v>
      </c>
      <c r="S438" s="918">
        <f>ROUND(K430,2)*R438</f>
        <v>2246.4679999999998</v>
      </c>
    </row>
    <row r="439" spans="1:19" ht="45" customHeight="1" x14ac:dyDescent="0.25">
      <c r="A439" s="4666"/>
      <c r="B439" s="4666"/>
      <c r="C439" s="4666"/>
      <c r="D439" s="4666"/>
      <c r="E439" s="4666"/>
      <c r="F439" s="4666"/>
      <c r="G439" s="4666"/>
      <c r="H439" s="4666"/>
      <c r="I439" s="4666"/>
      <c r="J439" s="4666"/>
      <c r="K439" s="4666"/>
      <c r="L439" s="4666"/>
      <c r="M439" s="4666"/>
      <c r="N439" s="4666"/>
      <c r="O439" s="4666"/>
      <c r="P439" s="900" t="s">
        <v>52</v>
      </c>
      <c r="Q439" s="900" t="s">
        <v>53</v>
      </c>
      <c r="R439" s="919">
        <v>2.8</v>
      </c>
      <c r="S439" s="920">
        <f>ROUND(K430,2)*R439</f>
        <v>2246.4679999999998</v>
      </c>
    </row>
    <row r="440" spans="1:19" ht="45" customHeight="1" x14ac:dyDescent="0.25">
      <c r="A440" s="4666"/>
      <c r="B440" s="4666"/>
      <c r="C440" s="4666"/>
      <c r="D440" s="4666"/>
      <c r="E440" s="4666"/>
      <c r="F440" s="4666"/>
      <c r="G440" s="4666"/>
      <c r="H440" s="4666"/>
      <c r="I440" s="4666"/>
      <c r="J440" s="4666"/>
      <c r="K440" s="4666"/>
      <c r="L440" s="4666"/>
      <c r="M440" s="4666"/>
      <c r="N440" s="4666"/>
      <c r="O440" s="4666"/>
      <c r="P440" s="900" t="s">
        <v>54</v>
      </c>
      <c r="Q440" s="900" t="s">
        <v>55</v>
      </c>
      <c r="R440" s="921">
        <v>2.8</v>
      </c>
      <c r="S440" s="922">
        <f>ROUND(K430,2)*R440</f>
        <v>2246.4679999999998</v>
      </c>
    </row>
    <row r="441" spans="1:19" ht="45" customHeight="1" x14ac:dyDescent="0.25">
      <c r="A441" s="4666"/>
      <c r="B441" s="4666"/>
      <c r="C441" s="4666"/>
      <c r="D441" s="4666"/>
      <c r="E441" s="4666"/>
      <c r="F441" s="4666"/>
      <c r="G441" s="4666"/>
      <c r="H441" s="4666"/>
      <c r="I441" s="4666"/>
      <c r="J441" s="4666"/>
      <c r="K441" s="4666"/>
      <c r="L441" s="4666"/>
      <c r="M441" s="4666"/>
      <c r="N441" s="4666"/>
      <c r="O441" s="4666"/>
      <c r="P441" s="900" t="s">
        <v>56</v>
      </c>
      <c r="Q441" s="900" t="s">
        <v>57</v>
      </c>
      <c r="R441" s="923">
        <v>2.8</v>
      </c>
      <c r="S441" s="924">
        <f>ROUND(K430,2)*R441</f>
        <v>2246.4679999999998</v>
      </c>
    </row>
    <row r="442" spans="1:19" ht="45" customHeight="1" x14ac:dyDescent="0.25">
      <c r="A442" s="5688" t="s">
        <v>23</v>
      </c>
      <c r="B442" s="5688" t="s">
        <v>162</v>
      </c>
      <c r="C442" s="5688" t="s">
        <v>25</v>
      </c>
      <c r="D442" s="5688" t="s">
        <v>163</v>
      </c>
      <c r="E442" s="5688" t="s">
        <v>164</v>
      </c>
      <c r="F442" s="5689">
        <f>R442+R443+R444+R445+R446+R447+R448+R449+R450+R451+R452+R453</f>
        <v>5.7600000000000016</v>
      </c>
      <c r="G442" s="5688" t="s">
        <v>28</v>
      </c>
      <c r="H442" s="5690">
        <v>855.24</v>
      </c>
      <c r="I442" s="5691">
        <v>855.24</v>
      </c>
      <c r="J442" s="5692">
        <v>0.2288</v>
      </c>
      <c r="K442" s="5693">
        <f>ROUND(I442,2)+(ROUND(I442,2)*J442)</f>
        <v>1050.9189120000001</v>
      </c>
      <c r="L442" s="5694">
        <f>ROUND(S442,2)+ROUND(S443,2)+ROUND(S444,2)+ROUND(S445,2)+ROUND(S446,2)+ROUND(S447,2)+ROUND(S448,2)+ROUND(S449,2)+ROUND(S450,2)+ROUND(S451,2)+ROUND(S452,2)+ROUND(S453,2)</f>
        <v>6053.2799999999988</v>
      </c>
      <c r="M442" s="5688"/>
      <c r="N442" s="5688" t="s">
        <v>46</v>
      </c>
      <c r="O442" s="5688" t="s">
        <v>152</v>
      </c>
      <c r="P442" s="925" t="s">
        <v>20</v>
      </c>
      <c r="Q442" s="925" t="s">
        <v>29</v>
      </c>
      <c r="R442" s="926">
        <v>0.48</v>
      </c>
      <c r="S442" s="927">
        <f>ROUND(K442,2)*R442</f>
        <v>504.44159999999999</v>
      </c>
    </row>
    <row r="443" spans="1:19" ht="45" customHeight="1" x14ac:dyDescent="0.25">
      <c r="A443" s="4666"/>
      <c r="B443" s="4666"/>
      <c r="C443" s="4666"/>
      <c r="D443" s="4666"/>
      <c r="E443" s="4666"/>
      <c r="F443" s="4666"/>
      <c r="G443" s="4666"/>
      <c r="H443" s="4666"/>
      <c r="I443" s="4666"/>
      <c r="J443" s="4666"/>
      <c r="K443" s="4666"/>
      <c r="L443" s="4666"/>
      <c r="M443" s="4666"/>
      <c r="N443" s="4666"/>
      <c r="O443" s="4666"/>
      <c r="P443" s="925" t="s">
        <v>30</v>
      </c>
      <c r="Q443" s="925" t="s">
        <v>37</v>
      </c>
      <c r="R443" s="928">
        <v>0.48</v>
      </c>
      <c r="S443" s="929">
        <f>ROUND(K442,2)*R443</f>
        <v>504.44159999999999</v>
      </c>
    </row>
    <row r="444" spans="1:19" ht="45" customHeight="1" x14ac:dyDescent="0.25">
      <c r="A444" s="4666"/>
      <c r="B444" s="4666"/>
      <c r="C444" s="4666"/>
      <c r="D444" s="4666"/>
      <c r="E444" s="4666"/>
      <c r="F444" s="4666"/>
      <c r="G444" s="4666"/>
      <c r="H444" s="4666"/>
      <c r="I444" s="4666"/>
      <c r="J444" s="4666"/>
      <c r="K444" s="4666"/>
      <c r="L444" s="4666"/>
      <c r="M444" s="4666"/>
      <c r="N444" s="4666"/>
      <c r="O444" s="4666"/>
      <c r="P444" s="925" t="s">
        <v>38</v>
      </c>
      <c r="Q444" s="925" t="s">
        <v>39</v>
      </c>
      <c r="R444" s="930">
        <v>0.48</v>
      </c>
      <c r="S444" s="931">
        <f>ROUND(K442,2)*R444</f>
        <v>504.44159999999999</v>
      </c>
    </row>
    <row r="445" spans="1:19" ht="45" customHeight="1" x14ac:dyDescent="0.25">
      <c r="A445" s="4666"/>
      <c r="B445" s="4666"/>
      <c r="C445" s="4666"/>
      <c r="D445" s="4666"/>
      <c r="E445" s="4666"/>
      <c r="F445" s="4666"/>
      <c r="G445" s="4666"/>
      <c r="H445" s="4666"/>
      <c r="I445" s="4666"/>
      <c r="J445" s="4666"/>
      <c r="K445" s="4666"/>
      <c r="L445" s="4666"/>
      <c r="M445" s="4666"/>
      <c r="N445" s="4666"/>
      <c r="O445" s="4666"/>
      <c r="P445" s="925" t="s">
        <v>40</v>
      </c>
      <c r="Q445" s="925" t="s">
        <v>41</v>
      </c>
      <c r="R445" s="932">
        <v>0.48</v>
      </c>
      <c r="S445" s="933">
        <f>ROUND(K442,2)*R445</f>
        <v>504.44159999999999</v>
      </c>
    </row>
    <row r="446" spans="1:19" ht="45" customHeight="1" x14ac:dyDescent="0.25">
      <c r="A446" s="4666"/>
      <c r="B446" s="4666"/>
      <c r="C446" s="4666"/>
      <c r="D446" s="4666"/>
      <c r="E446" s="4666"/>
      <c r="F446" s="4666"/>
      <c r="G446" s="4666"/>
      <c r="H446" s="4666"/>
      <c r="I446" s="4666"/>
      <c r="J446" s="4666"/>
      <c r="K446" s="4666"/>
      <c r="L446" s="4666"/>
      <c r="M446" s="4666"/>
      <c r="N446" s="4666"/>
      <c r="O446" s="4666"/>
      <c r="P446" s="925" t="s">
        <v>42</v>
      </c>
      <c r="Q446" s="925" t="s">
        <v>43</v>
      </c>
      <c r="R446" s="934">
        <v>0.48</v>
      </c>
      <c r="S446" s="935">
        <f>ROUND(K442,2)*R446</f>
        <v>504.44159999999999</v>
      </c>
    </row>
    <row r="447" spans="1:19" ht="45" customHeight="1" x14ac:dyDescent="0.25">
      <c r="A447" s="4666"/>
      <c r="B447" s="4666"/>
      <c r="C447" s="4666"/>
      <c r="D447" s="4666"/>
      <c r="E447" s="4666"/>
      <c r="F447" s="4666"/>
      <c r="G447" s="4666"/>
      <c r="H447" s="4666"/>
      <c r="I447" s="4666"/>
      <c r="J447" s="4666"/>
      <c r="K447" s="4666"/>
      <c r="L447" s="4666"/>
      <c r="M447" s="4666"/>
      <c r="N447" s="4666"/>
      <c r="O447" s="4666"/>
      <c r="P447" s="925" t="s">
        <v>44</v>
      </c>
      <c r="Q447" s="925" t="s">
        <v>45</v>
      </c>
      <c r="R447" s="936">
        <v>0.48</v>
      </c>
      <c r="S447" s="937">
        <f>ROUND(K442,2)*R447</f>
        <v>504.44159999999999</v>
      </c>
    </row>
    <row r="448" spans="1:19" ht="45" customHeight="1" x14ac:dyDescent="0.25">
      <c r="A448" s="4666"/>
      <c r="B448" s="4666"/>
      <c r="C448" s="4666"/>
      <c r="D448" s="4666"/>
      <c r="E448" s="4666"/>
      <c r="F448" s="4666"/>
      <c r="G448" s="4666"/>
      <c r="H448" s="4666"/>
      <c r="I448" s="4666"/>
      <c r="J448" s="4666"/>
      <c r="K448" s="4666"/>
      <c r="L448" s="4666"/>
      <c r="M448" s="4666"/>
      <c r="N448" s="4666"/>
      <c r="O448" s="4666"/>
      <c r="P448" s="925" t="s">
        <v>46</v>
      </c>
      <c r="Q448" s="925" t="s">
        <v>47</v>
      </c>
      <c r="R448" s="938">
        <v>0.48</v>
      </c>
      <c r="S448" s="939">
        <f>ROUND(K442,2)*R448</f>
        <v>504.44159999999999</v>
      </c>
    </row>
    <row r="449" spans="1:19" ht="45" customHeight="1" x14ac:dyDescent="0.25">
      <c r="A449" s="4666"/>
      <c r="B449" s="4666"/>
      <c r="C449" s="4666"/>
      <c r="D449" s="4666"/>
      <c r="E449" s="4666"/>
      <c r="F449" s="4666"/>
      <c r="G449" s="4666"/>
      <c r="H449" s="4666"/>
      <c r="I449" s="4666"/>
      <c r="J449" s="4666"/>
      <c r="K449" s="4666"/>
      <c r="L449" s="4666"/>
      <c r="M449" s="4666"/>
      <c r="N449" s="4666"/>
      <c r="O449" s="4666"/>
      <c r="P449" s="925" t="s">
        <v>48</v>
      </c>
      <c r="Q449" s="925" t="s">
        <v>49</v>
      </c>
      <c r="R449" s="940">
        <v>0.48</v>
      </c>
      <c r="S449" s="941">
        <f>ROUND(K442,2)*R449</f>
        <v>504.44159999999999</v>
      </c>
    </row>
    <row r="450" spans="1:19" ht="45" customHeight="1" x14ac:dyDescent="0.25">
      <c r="A450" s="4666"/>
      <c r="B450" s="4666"/>
      <c r="C450" s="4666"/>
      <c r="D450" s="4666"/>
      <c r="E450" s="4666"/>
      <c r="F450" s="4666"/>
      <c r="G450" s="4666"/>
      <c r="H450" s="4666"/>
      <c r="I450" s="4666"/>
      <c r="J450" s="4666"/>
      <c r="K450" s="4666"/>
      <c r="L450" s="4666"/>
      <c r="M450" s="4666"/>
      <c r="N450" s="4666"/>
      <c r="O450" s="4666"/>
      <c r="P450" s="925" t="s">
        <v>50</v>
      </c>
      <c r="Q450" s="925" t="s">
        <v>51</v>
      </c>
      <c r="R450" s="942">
        <v>0.48</v>
      </c>
      <c r="S450" s="943">
        <f>ROUND(K442,2)*R450</f>
        <v>504.44159999999999</v>
      </c>
    </row>
    <row r="451" spans="1:19" ht="45" customHeight="1" x14ac:dyDescent="0.25">
      <c r="A451" s="4666"/>
      <c r="B451" s="4666"/>
      <c r="C451" s="4666"/>
      <c r="D451" s="4666"/>
      <c r="E451" s="4666"/>
      <c r="F451" s="4666"/>
      <c r="G451" s="4666"/>
      <c r="H451" s="4666"/>
      <c r="I451" s="4666"/>
      <c r="J451" s="4666"/>
      <c r="K451" s="4666"/>
      <c r="L451" s="4666"/>
      <c r="M451" s="4666"/>
      <c r="N451" s="4666"/>
      <c r="O451" s="4666"/>
      <c r="P451" s="925" t="s">
        <v>52</v>
      </c>
      <c r="Q451" s="925" t="s">
        <v>53</v>
      </c>
      <c r="R451" s="944">
        <v>0.48</v>
      </c>
      <c r="S451" s="945">
        <f>ROUND(K442,2)*R451</f>
        <v>504.44159999999999</v>
      </c>
    </row>
    <row r="452" spans="1:19" ht="45" customHeight="1" x14ac:dyDescent="0.25">
      <c r="A452" s="4666"/>
      <c r="B452" s="4666"/>
      <c r="C452" s="4666"/>
      <c r="D452" s="4666"/>
      <c r="E452" s="4666"/>
      <c r="F452" s="4666"/>
      <c r="G452" s="4666"/>
      <c r="H452" s="4666"/>
      <c r="I452" s="4666"/>
      <c r="J452" s="4666"/>
      <c r="K452" s="4666"/>
      <c r="L452" s="4666"/>
      <c r="M452" s="4666"/>
      <c r="N452" s="4666"/>
      <c r="O452" s="4666"/>
      <c r="P452" s="925" t="s">
        <v>54</v>
      </c>
      <c r="Q452" s="925" t="s">
        <v>55</v>
      </c>
      <c r="R452" s="946">
        <v>0.48</v>
      </c>
      <c r="S452" s="947">
        <f>ROUND(K442,2)*R452</f>
        <v>504.44159999999999</v>
      </c>
    </row>
    <row r="453" spans="1:19" ht="45" customHeight="1" x14ac:dyDescent="0.25">
      <c r="A453" s="4666"/>
      <c r="B453" s="4666"/>
      <c r="C453" s="4666"/>
      <c r="D453" s="4666"/>
      <c r="E453" s="4666"/>
      <c r="F453" s="4666"/>
      <c r="G453" s="4666"/>
      <c r="H453" s="4666"/>
      <c r="I453" s="4666"/>
      <c r="J453" s="4666"/>
      <c r="K453" s="4666"/>
      <c r="L453" s="4666"/>
      <c r="M453" s="4666"/>
      <c r="N453" s="4666"/>
      <c r="O453" s="4666"/>
      <c r="P453" s="925" t="s">
        <v>56</v>
      </c>
      <c r="Q453" s="925" t="s">
        <v>57</v>
      </c>
      <c r="R453" s="948">
        <v>0.48</v>
      </c>
      <c r="S453" s="949">
        <f>ROUND(K442,2)*R453</f>
        <v>504.44159999999999</v>
      </c>
    </row>
    <row r="454" spans="1:19" ht="45" customHeight="1" x14ac:dyDescent="0.25">
      <c r="A454" s="5695" t="s">
        <v>23</v>
      </c>
      <c r="B454" s="5695" t="s">
        <v>165</v>
      </c>
      <c r="C454" s="5695" t="s">
        <v>25</v>
      </c>
      <c r="D454" s="5695" t="s">
        <v>166</v>
      </c>
      <c r="E454" s="5695" t="s">
        <v>167</v>
      </c>
      <c r="F454" s="5696">
        <f>R454+R455+R456+R457+R458+R459+R460+R461+R462+R463+R464+R465</f>
        <v>259.2</v>
      </c>
      <c r="G454" s="5695" t="s">
        <v>148</v>
      </c>
      <c r="H454" s="5697">
        <v>23.18</v>
      </c>
      <c r="I454" s="5698">
        <v>23.18</v>
      </c>
      <c r="J454" s="5699">
        <v>0.2288</v>
      </c>
      <c r="K454" s="5700">
        <f>ROUND(I454,2)+(ROUND(I454,2)*J454)</f>
        <v>28.483584</v>
      </c>
      <c r="L454" s="5701">
        <f>ROUND(S454,2)+ROUND(S455,2)+ROUND(S456,2)+ROUND(S457,2)+ROUND(S458,2)+ROUND(S459,2)+ROUND(S460,2)+ROUND(S461,2)+ROUND(S462,2)+ROUND(S463,2)+ROUND(S464,2)+ROUND(S465,2)</f>
        <v>7382.04</v>
      </c>
      <c r="M454" s="5695"/>
      <c r="N454" s="5695" t="s">
        <v>46</v>
      </c>
      <c r="O454" s="5695" t="s">
        <v>152</v>
      </c>
      <c r="P454" s="950" t="s">
        <v>20</v>
      </c>
      <c r="Q454" s="950" t="s">
        <v>29</v>
      </c>
      <c r="R454" s="951">
        <v>21.6</v>
      </c>
      <c r="S454" s="952">
        <f>ROUND(K454,2)*R454</f>
        <v>615.16800000000001</v>
      </c>
    </row>
    <row r="455" spans="1:19" ht="45" customHeight="1" x14ac:dyDescent="0.25">
      <c r="A455" s="4666"/>
      <c r="B455" s="4666"/>
      <c r="C455" s="4666"/>
      <c r="D455" s="4666"/>
      <c r="E455" s="4666"/>
      <c r="F455" s="4666"/>
      <c r="G455" s="4666"/>
      <c r="H455" s="4666"/>
      <c r="I455" s="4666"/>
      <c r="J455" s="4666"/>
      <c r="K455" s="4666"/>
      <c r="L455" s="4666"/>
      <c r="M455" s="4666"/>
      <c r="N455" s="4666"/>
      <c r="O455" s="4666"/>
      <c r="P455" s="950" t="s">
        <v>30</v>
      </c>
      <c r="Q455" s="950" t="s">
        <v>37</v>
      </c>
      <c r="R455" s="953">
        <v>21.6</v>
      </c>
      <c r="S455" s="954">
        <f>ROUND(K454,2)*R455</f>
        <v>615.16800000000001</v>
      </c>
    </row>
    <row r="456" spans="1:19" ht="45" customHeight="1" x14ac:dyDescent="0.25">
      <c r="A456" s="4666"/>
      <c r="B456" s="4666"/>
      <c r="C456" s="4666"/>
      <c r="D456" s="4666"/>
      <c r="E456" s="4666"/>
      <c r="F456" s="4666"/>
      <c r="G456" s="4666"/>
      <c r="H456" s="4666"/>
      <c r="I456" s="4666"/>
      <c r="J456" s="4666"/>
      <c r="K456" s="4666"/>
      <c r="L456" s="4666"/>
      <c r="M456" s="4666"/>
      <c r="N456" s="4666"/>
      <c r="O456" s="4666"/>
      <c r="P456" s="950" t="s">
        <v>38</v>
      </c>
      <c r="Q456" s="950" t="s">
        <v>39</v>
      </c>
      <c r="R456" s="955">
        <v>21.6</v>
      </c>
      <c r="S456" s="956">
        <f>ROUND(K454,2)*R456</f>
        <v>615.16800000000001</v>
      </c>
    </row>
    <row r="457" spans="1:19" ht="45" customHeight="1" x14ac:dyDescent="0.25">
      <c r="A457" s="4666"/>
      <c r="B457" s="4666"/>
      <c r="C457" s="4666"/>
      <c r="D457" s="4666"/>
      <c r="E457" s="4666"/>
      <c r="F457" s="4666"/>
      <c r="G457" s="4666"/>
      <c r="H457" s="4666"/>
      <c r="I457" s="4666"/>
      <c r="J457" s="4666"/>
      <c r="K457" s="4666"/>
      <c r="L457" s="4666"/>
      <c r="M457" s="4666"/>
      <c r="N457" s="4666"/>
      <c r="O457" s="4666"/>
      <c r="P457" s="950" t="s">
        <v>40</v>
      </c>
      <c r="Q457" s="950" t="s">
        <v>41</v>
      </c>
      <c r="R457" s="957">
        <v>21.6</v>
      </c>
      <c r="S457" s="958">
        <f>ROUND(K454,2)*R457</f>
        <v>615.16800000000001</v>
      </c>
    </row>
    <row r="458" spans="1:19" ht="45" customHeight="1" x14ac:dyDescent="0.25">
      <c r="A458" s="4666"/>
      <c r="B458" s="4666"/>
      <c r="C458" s="4666"/>
      <c r="D458" s="4666"/>
      <c r="E458" s="4666"/>
      <c r="F458" s="4666"/>
      <c r="G458" s="4666"/>
      <c r="H458" s="4666"/>
      <c r="I458" s="4666"/>
      <c r="J458" s="4666"/>
      <c r="K458" s="4666"/>
      <c r="L458" s="4666"/>
      <c r="M458" s="4666"/>
      <c r="N458" s="4666"/>
      <c r="O458" s="4666"/>
      <c r="P458" s="950" t="s">
        <v>42</v>
      </c>
      <c r="Q458" s="950" t="s">
        <v>43</v>
      </c>
      <c r="R458" s="959">
        <v>21.6</v>
      </c>
      <c r="S458" s="960">
        <f>ROUND(K454,2)*R458</f>
        <v>615.16800000000001</v>
      </c>
    </row>
    <row r="459" spans="1:19" ht="45" customHeight="1" x14ac:dyDescent="0.25">
      <c r="A459" s="4666"/>
      <c r="B459" s="4666"/>
      <c r="C459" s="4666"/>
      <c r="D459" s="4666"/>
      <c r="E459" s="4666"/>
      <c r="F459" s="4666"/>
      <c r="G459" s="4666"/>
      <c r="H459" s="4666"/>
      <c r="I459" s="4666"/>
      <c r="J459" s="4666"/>
      <c r="K459" s="4666"/>
      <c r="L459" s="4666"/>
      <c r="M459" s="4666"/>
      <c r="N459" s="4666"/>
      <c r="O459" s="4666"/>
      <c r="P459" s="950" t="s">
        <v>44</v>
      </c>
      <c r="Q459" s="950" t="s">
        <v>45</v>
      </c>
      <c r="R459" s="961">
        <v>21.6</v>
      </c>
      <c r="S459" s="962">
        <f>ROUND(K454,2)*R459</f>
        <v>615.16800000000001</v>
      </c>
    </row>
    <row r="460" spans="1:19" ht="45" customHeight="1" x14ac:dyDescent="0.25">
      <c r="A460" s="4666"/>
      <c r="B460" s="4666"/>
      <c r="C460" s="4666"/>
      <c r="D460" s="4666"/>
      <c r="E460" s="4666"/>
      <c r="F460" s="4666"/>
      <c r="G460" s="4666"/>
      <c r="H460" s="4666"/>
      <c r="I460" s="4666"/>
      <c r="J460" s="4666"/>
      <c r="K460" s="4666"/>
      <c r="L460" s="4666"/>
      <c r="M460" s="4666"/>
      <c r="N460" s="4666"/>
      <c r="O460" s="4666"/>
      <c r="P460" s="950" t="s">
        <v>46</v>
      </c>
      <c r="Q460" s="950" t="s">
        <v>47</v>
      </c>
      <c r="R460" s="963">
        <v>21.6</v>
      </c>
      <c r="S460" s="964">
        <f>ROUND(K454,2)*R460</f>
        <v>615.16800000000001</v>
      </c>
    </row>
    <row r="461" spans="1:19" ht="45" customHeight="1" x14ac:dyDescent="0.25">
      <c r="A461" s="4666"/>
      <c r="B461" s="4666"/>
      <c r="C461" s="4666"/>
      <c r="D461" s="4666"/>
      <c r="E461" s="4666"/>
      <c r="F461" s="4666"/>
      <c r="G461" s="4666"/>
      <c r="H461" s="4666"/>
      <c r="I461" s="4666"/>
      <c r="J461" s="4666"/>
      <c r="K461" s="4666"/>
      <c r="L461" s="4666"/>
      <c r="M461" s="4666"/>
      <c r="N461" s="4666"/>
      <c r="O461" s="4666"/>
      <c r="P461" s="950" t="s">
        <v>48</v>
      </c>
      <c r="Q461" s="950" t="s">
        <v>49</v>
      </c>
      <c r="R461" s="965">
        <v>21.6</v>
      </c>
      <c r="S461" s="966">
        <f>ROUND(K454,2)*R461</f>
        <v>615.16800000000001</v>
      </c>
    </row>
    <row r="462" spans="1:19" ht="45" customHeight="1" x14ac:dyDescent="0.25">
      <c r="A462" s="4666"/>
      <c r="B462" s="4666"/>
      <c r="C462" s="4666"/>
      <c r="D462" s="4666"/>
      <c r="E462" s="4666"/>
      <c r="F462" s="4666"/>
      <c r="G462" s="4666"/>
      <c r="H462" s="4666"/>
      <c r="I462" s="4666"/>
      <c r="J462" s="4666"/>
      <c r="K462" s="4666"/>
      <c r="L462" s="4666"/>
      <c r="M462" s="4666"/>
      <c r="N462" s="4666"/>
      <c r="O462" s="4666"/>
      <c r="P462" s="950" t="s">
        <v>50</v>
      </c>
      <c r="Q462" s="950" t="s">
        <v>51</v>
      </c>
      <c r="R462" s="967">
        <v>21.6</v>
      </c>
      <c r="S462" s="968">
        <f>ROUND(K454,2)*R462</f>
        <v>615.16800000000001</v>
      </c>
    </row>
    <row r="463" spans="1:19" ht="45" customHeight="1" x14ac:dyDescent="0.25">
      <c r="A463" s="4666"/>
      <c r="B463" s="4666"/>
      <c r="C463" s="4666"/>
      <c r="D463" s="4666"/>
      <c r="E463" s="4666"/>
      <c r="F463" s="4666"/>
      <c r="G463" s="4666"/>
      <c r="H463" s="4666"/>
      <c r="I463" s="4666"/>
      <c r="J463" s="4666"/>
      <c r="K463" s="4666"/>
      <c r="L463" s="4666"/>
      <c r="M463" s="4666"/>
      <c r="N463" s="4666"/>
      <c r="O463" s="4666"/>
      <c r="P463" s="950" t="s">
        <v>52</v>
      </c>
      <c r="Q463" s="950" t="s">
        <v>53</v>
      </c>
      <c r="R463" s="969">
        <v>21.6</v>
      </c>
      <c r="S463" s="970">
        <f>ROUND(K454,2)*R463</f>
        <v>615.16800000000001</v>
      </c>
    </row>
    <row r="464" spans="1:19" ht="45" customHeight="1" x14ac:dyDescent="0.25">
      <c r="A464" s="4666"/>
      <c r="B464" s="4666"/>
      <c r="C464" s="4666"/>
      <c r="D464" s="4666"/>
      <c r="E464" s="4666"/>
      <c r="F464" s="4666"/>
      <c r="G464" s="4666"/>
      <c r="H464" s="4666"/>
      <c r="I464" s="4666"/>
      <c r="J464" s="4666"/>
      <c r="K464" s="4666"/>
      <c r="L464" s="4666"/>
      <c r="M464" s="4666"/>
      <c r="N464" s="4666"/>
      <c r="O464" s="4666"/>
      <c r="P464" s="950" t="s">
        <v>54</v>
      </c>
      <c r="Q464" s="950" t="s">
        <v>55</v>
      </c>
      <c r="R464" s="971">
        <v>21.6</v>
      </c>
      <c r="S464" s="972">
        <f>ROUND(K454,2)*R464</f>
        <v>615.16800000000001</v>
      </c>
    </row>
    <row r="465" spans="1:19" ht="45" customHeight="1" x14ac:dyDescent="0.25">
      <c r="A465" s="4666"/>
      <c r="B465" s="4666"/>
      <c r="C465" s="4666"/>
      <c r="D465" s="4666"/>
      <c r="E465" s="4666"/>
      <c r="F465" s="4666"/>
      <c r="G465" s="4666"/>
      <c r="H465" s="4666"/>
      <c r="I465" s="4666"/>
      <c r="J465" s="4666"/>
      <c r="K465" s="4666"/>
      <c r="L465" s="4666"/>
      <c r="M465" s="4666"/>
      <c r="N465" s="4666"/>
      <c r="O465" s="4666"/>
      <c r="P465" s="950" t="s">
        <v>56</v>
      </c>
      <c r="Q465" s="950" t="s">
        <v>57</v>
      </c>
      <c r="R465" s="973">
        <v>21.6</v>
      </c>
      <c r="S465" s="974">
        <f>ROUND(K454,2)*R465</f>
        <v>615.16800000000001</v>
      </c>
    </row>
    <row r="466" spans="1:19" ht="45" customHeight="1" x14ac:dyDescent="0.25">
      <c r="A466" s="5674" t="s">
        <v>23</v>
      </c>
      <c r="B466" s="5674" t="s">
        <v>168</v>
      </c>
      <c r="C466" s="5674" t="s">
        <v>25</v>
      </c>
      <c r="D466" s="5674" t="s">
        <v>169</v>
      </c>
      <c r="E466" s="5674" t="s">
        <v>170</v>
      </c>
      <c r="F466" s="5675">
        <f>R466+R467+R468+R469+R470+R471+R472+R473+R474+R475+R476+R477</f>
        <v>518.4</v>
      </c>
      <c r="G466" s="5674" t="s">
        <v>148</v>
      </c>
      <c r="H466" s="5676">
        <v>39.93</v>
      </c>
      <c r="I466" s="5677">
        <v>39.93</v>
      </c>
      <c r="J466" s="5678">
        <v>0.2288</v>
      </c>
      <c r="K466" s="5679">
        <f>ROUND(I466,2)+(ROUND(I466,2)*J466)</f>
        <v>49.065984</v>
      </c>
      <c r="L466" s="5680">
        <f>ROUND(S466,2)+ROUND(S467,2)+ROUND(S468,2)+ROUND(S469,2)+ROUND(S470,2)+ROUND(S471,2)+ROUND(S472,2)+ROUND(S473,2)+ROUND(S474,2)+ROUND(S475,2)+ROUND(S476,2)+ROUND(S477,2)</f>
        <v>25437.84</v>
      </c>
      <c r="M466" s="5674"/>
      <c r="N466" s="5674" t="s">
        <v>46</v>
      </c>
      <c r="O466" s="5674" t="s">
        <v>152</v>
      </c>
      <c r="P466" s="975" t="s">
        <v>20</v>
      </c>
      <c r="Q466" s="975" t="s">
        <v>29</v>
      </c>
      <c r="R466" s="976">
        <v>43.2</v>
      </c>
      <c r="S466" s="977">
        <f>ROUND(K466,2)*R466</f>
        <v>2119.8240000000001</v>
      </c>
    </row>
    <row r="467" spans="1:19" ht="45" customHeight="1" x14ac:dyDescent="0.25">
      <c r="A467" s="4666"/>
      <c r="B467" s="4666"/>
      <c r="C467" s="4666"/>
      <c r="D467" s="4666"/>
      <c r="E467" s="4666"/>
      <c r="F467" s="4666"/>
      <c r="G467" s="4666"/>
      <c r="H467" s="4666"/>
      <c r="I467" s="4666"/>
      <c r="J467" s="4666"/>
      <c r="K467" s="4666"/>
      <c r="L467" s="4666"/>
      <c r="M467" s="4666"/>
      <c r="N467" s="4666"/>
      <c r="O467" s="4666"/>
      <c r="P467" s="975" t="s">
        <v>30</v>
      </c>
      <c r="Q467" s="975" t="s">
        <v>37</v>
      </c>
      <c r="R467" s="978">
        <v>43.2</v>
      </c>
      <c r="S467" s="979">
        <f>ROUND(K466,2)*R467</f>
        <v>2119.8240000000001</v>
      </c>
    </row>
    <row r="468" spans="1:19" ht="45" customHeight="1" x14ac:dyDescent="0.25">
      <c r="A468" s="4666"/>
      <c r="B468" s="4666"/>
      <c r="C468" s="4666"/>
      <c r="D468" s="4666"/>
      <c r="E468" s="4666"/>
      <c r="F468" s="4666"/>
      <c r="G468" s="4666"/>
      <c r="H468" s="4666"/>
      <c r="I468" s="4666"/>
      <c r="J468" s="4666"/>
      <c r="K468" s="4666"/>
      <c r="L468" s="4666"/>
      <c r="M468" s="4666"/>
      <c r="N468" s="4666"/>
      <c r="O468" s="4666"/>
      <c r="P468" s="975" t="s">
        <v>38</v>
      </c>
      <c r="Q468" s="975" t="s">
        <v>39</v>
      </c>
      <c r="R468" s="980">
        <v>43.2</v>
      </c>
      <c r="S468" s="981">
        <f>ROUND(K466,2)*R468</f>
        <v>2119.8240000000001</v>
      </c>
    </row>
    <row r="469" spans="1:19" ht="45" customHeight="1" x14ac:dyDescent="0.25">
      <c r="A469" s="4666"/>
      <c r="B469" s="4666"/>
      <c r="C469" s="4666"/>
      <c r="D469" s="4666"/>
      <c r="E469" s="4666"/>
      <c r="F469" s="4666"/>
      <c r="G469" s="4666"/>
      <c r="H469" s="4666"/>
      <c r="I469" s="4666"/>
      <c r="J469" s="4666"/>
      <c r="K469" s="4666"/>
      <c r="L469" s="4666"/>
      <c r="M469" s="4666"/>
      <c r="N469" s="4666"/>
      <c r="O469" s="4666"/>
      <c r="P469" s="975" t="s">
        <v>40</v>
      </c>
      <c r="Q469" s="975" t="s">
        <v>41</v>
      </c>
      <c r="R469" s="982">
        <v>43.2</v>
      </c>
      <c r="S469" s="983">
        <f>ROUND(K466,2)*R469</f>
        <v>2119.8240000000001</v>
      </c>
    </row>
    <row r="470" spans="1:19" ht="45" customHeight="1" x14ac:dyDescent="0.25">
      <c r="A470" s="4666"/>
      <c r="B470" s="4666"/>
      <c r="C470" s="4666"/>
      <c r="D470" s="4666"/>
      <c r="E470" s="4666"/>
      <c r="F470" s="4666"/>
      <c r="G470" s="4666"/>
      <c r="H470" s="4666"/>
      <c r="I470" s="4666"/>
      <c r="J470" s="4666"/>
      <c r="K470" s="4666"/>
      <c r="L470" s="4666"/>
      <c r="M470" s="4666"/>
      <c r="N470" s="4666"/>
      <c r="O470" s="4666"/>
      <c r="P470" s="975" t="s">
        <v>42</v>
      </c>
      <c r="Q470" s="975" t="s">
        <v>43</v>
      </c>
      <c r="R470" s="984">
        <v>43.2</v>
      </c>
      <c r="S470" s="985">
        <f>ROUND(K466,2)*R470</f>
        <v>2119.8240000000001</v>
      </c>
    </row>
    <row r="471" spans="1:19" ht="45" customHeight="1" x14ac:dyDescent="0.25">
      <c r="A471" s="4666"/>
      <c r="B471" s="4666"/>
      <c r="C471" s="4666"/>
      <c r="D471" s="4666"/>
      <c r="E471" s="4666"/>
      <c r="F471" s="4666"/>
      <c r="G471" s="4666"/>
      <c r="H471" s="4666"/>
      <c r="I471" s="4666"/>
      <c r="J471" s="4666"/>
      <c r="K471" s="4666"/>
      <c r="L471" s="4666"/>
      <c r="M471" s="4666"/>
      <c r="N471" s="4666"/>
      <c r="O471" s="4666"/>
      <c r="P471" s="975" t="s">
        <v>44</v>
      </c>
      <c r="Q471" s="975" t="s">
        <v>45</v>
      </c>
      <c r="R471" s="986">
        <v>43.2</v>
      </c>
      <c r="S471" s="987">
        <f>ROUND(K466,2)*R471</f>
        <v>2119.8240000000001</v>
      </c>
    </row>
    <row r="472" spans="1:19" ht="45" customHeight="1" x14ac:dyDescent="0.25">
      <c r="A472" s="4666"/>
      <c r="B472" s="4666"/>
      <c r="C472" s="4666"/>
      <c r="D472" s="4666"/>
      <c r="E472" s="4666"/>
      <c r="F472" s="4666"/>
      <c r="G472" s="4666"/>
      <c r="H472" s="4666"/>
      <c r="I472" s="4666"/>
      <c r="J472" s="4666"/>
      <c r="K472" s="4666"/>
      <c r="L472" s="4666"/>
      <c r="M472" s="4666"/>
      <c r="N472" s="4666"/>
      <c r="O472" s="4666"/>
      <c r="P472" s="975" t="s">
        <v>46</v>
      </c>
      <c r="Q472" s="975" t="s">
        <v>47</v>
      </c>
      <c r="R472" s="988">
        <v>43.2</v>
      </c>
      <c r="S472" s="989">
        <f>ROUND(K466,2)*R472</f>
        <v>2119.8240000000001</v>
      </c>
    </row>
    <row r="473" spans="1:19" ht="45" customHeight="1" x14ac:dyDescent="0.25">
      <c r="A473" s="4666"/>
      <c r="B473" s="4666"/>
      <c r="C473" s="4666"/>
      <c r="D473" s="4666"/>
      <c r="E473" s="4666"/>
      <c r="F473" s="4666"/>
      <c r="G473" s="4666"/>
      <c r="H473" s="4666"/>
      <c r="I473" s="4666"/>
      <c r="J473" s="4666"/>
      <c r="K473" s="4666"/>
      <c r="L473" s="4666"/>
      <c r="M473" s="4666"/>
      <c r="N473" s="4666"/>
      <c r="O473" s="4666"/>
      <c r="P473" s="975" t="s">
        <v>48</v>
      </c>
      <c r="Q473" s="975" t="s">
        <v>49</v>
      </c>
      <c r="R473" s="990">
        <v>43.2</v>
      </c>
      <c r="S473" s="991">
        <f>ROUND(K466,2)*R473</f>
        <v>2119.8240000000001</v>
      </c>
    </row>
    <row r="474" spans="1:19" ht="45" customHeight="1" x14ac:dyDescent="0.25">
      <c r="A474" s="4666"/>
      <c r="B474" s="4666"/>
      <c r="C474" s="4666"/>
      <c r="D474" s="4666"/>
      <c r="E474" s="4666"/>
      <c r="F474" s="4666"/>
      <c r="G474" s="4666"/>
      <c r="H474" s="4666"/>
      <c r="I474" s="4666"/>
      <c r="J474" s="4666"/>
      <c r="K474" s="4666"/>
      <c r="L474" s="4666"/>
      <c r="M474" s="4666"/>
      <c r="N474" s="4666"/>
      <c r="O474" s="4666"/>
      <c r="P474" s="975" t="s">
        <v>50</v>
      </c>
      <c r="Q474" s="975" t="s">
        <v>51</v>
      </c>
      <c r="R474" s="992">
        <v>43.2</v>
      </c>
      <c r="S474" s="993">
        <f>ROUND(K466,2)*R474</f>
        <v>2119.8240000000001</v>
      </c>
    </row>
    <row r="475" spans="1:19" ht="45" customHeight="1" x14ac:dyDescent="0.25">
      <c r="A475" s="4666"/>
      <c r="B475" s="4666"/>
      <c r="C475" s="4666"/>
      <c r="D475" s="4666"/>
      <c r="E475" s="4666"/>
      <c r="F475" s="4666"/>
      <c r="G475" s="4666"/>
      <c r="H475" s="4666"/>
      <c r="I475" s="4666"/>
      <c r="J475" s="4666"/>
      <c r="K475" s="4666"/>
      <c r="L475" s="4666"/>
      <c r="M475" s="4666"/>
      <c r="N475" s="4666"/>
      <c r="O475" s="4666"/>
      <c r="P475" s="975" t="s">
        <v>52</v>
      </c>
      <c r="Q475" s="975" t="s">
        <v>53</v>
      </c>
      <c r="R475" s="994">
        <v>43.2</v>
      </c>
      <c r="S475" s="995">
        <f>ROUND(K466,2)*R475</f>
        <v>2119.8240000000001</v>
      </c>
    </row>
    <row r="476" spans="1:19" ht="45" customHeight="1" x14ac:dyDescent="0.25">
      <c r="A476" s="4666"/>
      <c r="B476" s="4666"/>
      <c r="C476" s="4666"/>
      <c r="D476" s="4666"/>
      <c r="E476" s="4666"/>
      <c r="F476" s="4666"/>
      <c r="G476" s="4666"/>
      <c r="H476" s="4666"/>
      <c r="I476" s="4666"/>
      <c r="J476" s="4666"/>
      <c r="K476" s="4666"/>
      <c r="L476" s="4666"/>
      <c r="M476" s="4666"/>
      <c r="N476" s="4666"/>
      <c r="O476" s="4666"/>
      <c r="P476" s="975" t="s">
        <v>54</v>
      </c>
      <c r="Q476" s="975" t="s">
        <v>55</v>
      </c>
      <c r="R476" s="996">
        <v>43.2</v>
      </c>
      <c r="S476" s="997">
        <f>ROUND(K466,2)*R476</f>
        <v>2119.8240000000001</v>
      </c>
    </row>
    <row r="477" spans="1:19" ht="45" customHeight="1" x14ac:dyDescent="0.25">
      <c r="A477" s="4666"/>
      <c r="B477" s="4666"/>
      <c r="C477" s="4666"/>
      <c r="D477" s="4666"/>
      <c r="E477" s="4666"/>
      <c r="F477" s="4666"/>
      <c r="G477" s="4666"/>
      <c r="H477" s="4666"/>
      <c r="I477" s="4666"/>
      <c r="J477" s="4666"/>
      <c r="K477" s="4666"/>
      <c r="L477" s="4666"/>
      <c r="M477" s="4666"/>
      <c r="N477" s="4666"/>
      <c r="O477" s="4666"/>
      <c r="P477" s="975" t="s">
        <v>56</v>
      </c>
      <c r="Q477" s="975" t="s">
        <v>57</v>
      </c>
      <c r="R477" s="998">
        <v>43.2</v>
      </c>
      <c r="S477" s="999">
        <f>ROUND(K466,2)*R477</f>
        <v>2119.8240000000001</v>
      </c>
    </row>
    <row r="478" spans="1:19" ht="45" customHeight="1" x14ac:dyDescent="0.25">
      <c r="A478" s="5681" t="s">
        <v>23</v>
      </c>
      <c r="B478" s="5681" t="s">
        <v>171</v>
      </c>
      <c r="C478" s="5681" t="s">
        <v>25</v>
      </c>
      <c r="D478" s="5681" t="s">
        <v>172</v>
      </c>
      <c r="E478" s="5681" t="s">
        <v>173</v>
      </c>
      <c r="F478" s="5682">
        <f>R478+R479+R480+R481+R482+R483+R484+R485+R486+R487+R488+R489</f>
        <v>36</v>
      </c>
      <c r="G478" s="5681" t="s">
        <v>174</v>
      </c>
      <c r="H478" s="5683">
        <v>1107.8499999999999</v>
      </c>
      <c r="I478" s="5684">
        <v>1107.8499999999999</v>
      </c>
      <c r="J478" s="5685">
        <v>0.2288</v>
      </c>
      <c r="K478" s="5686">
        <f>ROUND(I478,2)+(ROUND(I478,2)*J478)</f>
        <v>1361.3260799999998</v>
      </c>
      <c r="L478" s="5687">
        <f>ROUND(S478,2)+ROUND(S479,2)+ROUND(S480,2)+ROUND(S481,2)+ROUND(S482,2)+ROUND(S483,2)+ROUND(S484,2)+ROUND(S485,2)+ROUND(S486,2)+ROUND(S487,2)+ROUND(S488,2)+ROUND(S489,2)</f>
        <v>49007.879999999983</v>
      </c>
      <c r="M478" s="5681"/>
      <c r="N478" s="5681" t="s">
        <v>46</v>
      </c>
      <c r="O478" s="5681" t="s">
        <v>152</v>
      </c>
      <c r="P478" s="1000" t="s">
        <v>20</v>
      </c>
      <c r="Q478" s="1000" t="s">
        <v>29</v>
      </c>
      <c r="R478" s="1001">
        <v>3</v>
      </c>
      <c r="S478" s="1002">
        <f>ROUND(K478,2)*R478</f>
        <v>4083.99</v>
      </c>
    </row>
    <row r="479" spans="1:19" ht="45" customHeight="1" x14ac:dyDescent="0.25">
      <c r="A479" s="4666"/>
      <c r="B479" s="4666"/>
      <c r="C479" s="4666"/>
      <c r="D479" s="4666"/>
      <c r="E479" s="4666"/>
      <c r="F479" s="4666"/>
      <c r="G479" s="4666"/>
      <c r="H479" s="4666"/>
      <c r="I479" s="4666"/>
      <c r="J479" s="4666"/>
      <c r="K479" s="4666"/>
      <c r="L479" s="4666"/>
      <c r="M479" s="4666"/>
      <c r="N479" s="4666"/>
      <c r="O479" s="4666"/>
      <c r="P479" s="1000" t="s">
        <v>30</v>
      </c>
      <c r="Q479" s="1000" t="s">
        <v>37</v>
      </c>
      <c r="R479" s="1003">
        <v>3</v>
      </c>
      <c r="S479" s="1004">
        <f>ROUND(K478,2)*R479</f>
        <v>4083.99</v>
      </c>
    </row>
    <row r="480" spans="1:19" ht="45" customHeight="1" x14ac:dyDescent="0.25">
      <c r="A480" s="4666"/>
      <c r="B480" s="4666"/>
      <c r="C480" s="4666"/>
      <c r="D480" s="4666"/>
      <c r="E480" s="4666"/>
      <c r="F480" s="4666"/>
      <c r="G480" s="4666"/>
      <c r="H480" s="4666"/>
      <c r="I480" s="4666"/>
      <c r="J480" s="4666"/>
      <c r="K480" s="4666"/>
      <c r="L480" s="4666"/>
      <c r="M480" s="4666"/>
      <c r="N480" s="4666"/>
      <c r="O480" s="4666"/>
      <c r="P480" s="1000" t="s">
        <v>38</v>
      </c>
      <c r="Q480" s="1000" t="s">
        <v>39</v>
      </c>
      <c r="R480" s="1005">
        <v>3</v>
      </c>
      <c r="S480" s="1006">
        <f>ROUND(K478,2)*R480</f>
        <v>4083.99</v>
      </c>
    </row>
    <row r="481" spans="1:19" ht="45" customHeight="1" x14ac:dyDescent="0.25">
      <c r="A481" s="4666"/>
      <c r="B481" s="4666"/>
      <c r="C481" s="4666"/>
      <c r="D481" s="4666"/>
      <c r="E481" s="4666"/>
      <c r="F481" s="4666"/>
      <c r="G481" s="4666"/>
      <c r="H481" s="4666"/>
      <c r="I481" s="4666"/>
      <c r="J481" s="4666"/>
      <c r="K481" s="4666"/>
      <c r="L481" s="4666"/>
      <c r="M481" s="4666"/>
      <c r="N481" s="4666"/>
      <c r="O481" s="4666"/>
      <c r="P481" s="1000" t="s">
        <v>40</v>
      </c>
      <c r="Q481" s="1000" t="s">
        <v>41</v>
      </c>
      <c r="R481" s="1007">
        <v>3</v>
      </c>
      <c r="S481" s="1008">
        <f>ROUND(K478,2)*R481</f>
        <v>4083.99</v>
      </c>
    </row>
    <row r="482" spans="1:19" ht="45" customHeight="1" x14ac:dyDescent="0.25">
      <c r="A482" s="4666"/>
      <c r="B482" s="4666"/>
      <c r="C482" s="4666"/>
      <c r="D482" s="4666"/>
      <c r="E482" s="4666"/>
      <c r="F482" s="4666"/>
      <c r="G482" s="4666"/>
      <c r="H482" s="4666"/>
      <c r="I482" s="4666"/>
      <c r="J482" s="4666"/>
      <c r="K482" s="4666"/>
      <c r="L482" s="4666"/>
      <c r="M482" s="4666"/>
      <c r="N482" s="4666"/>
      <c r="O482" s="4666"/>
      <c r="P482" s="1000" t="s">
        <v>42</v>
      </c>
      <c r="Q482" s="1000" t="s">
        <v>43</v>
      </c>
      <c r="R482" s="1009">
        <v>3</v>
      </c>
      <c r="S482" s="1010">
        <f>ROUND(K478,2)*R482</f>
        <v>4083.99</v>
      </c>
    </row>
    <row r="483" spans="1:19" ht="45" customHeight="1" x14ac:dyDescent="0.25">
      <c r="A483" s="4666"/>
      <c r="B483" s="4666"/>
      <c r="C483" s="4666"/>
      <c r="D483" s="4666"/>
      <c r="E483" s="4666"/>
      <c r="F483" s="4666"/>
      <c r="G483" s="4666"/>
      <c r="H483" s="4666"/>
      <c r="I483" s="4666"/>
      <c r="J483" s="4666"/>
      <c r="K483" s="4666"/>
      <c r="L483" s="4666"/>
      <c r="M483" s="4666"/>
      <c r="N483" s="4666"/>
      <c r="O483" s="4666"/>
      <c r="P483" s="1000" t="s">
        <v>44</v>
      </c>
      <c r="Q483" s="1000" t="s">
        <v>45</v>
      </c>
      <c r="R483" s="1011">
        <v>3</v>
      </c>
      <c r="S483" s="1012">
        <f>ROUND(K478,2)*R483</f>
        <v>4083.99</v>
      </c>
    </row>
    <row r="484" spans="1:19" ht="45" customHeight="1" x14ac:dyDescent="0.25">
      <c r="A484" s="4666"/>
      <c r="B484" s="4666"/>
      <c r="C484" s="4666"/>
      <c r="D484" s="4666"/>
      <c r="E484" s="4666"/>
      <c r="F484" s="4666"/>
      <c r="G484" s="4666"/>
      <c r="H484" s="4666"/>
      <c r="I484" s="4666"/>
      <c r="J484" s="4666"/>
      <c r="K484" s="4666"/>
      <c r="L484" s="4666"/>
      <c r="M484" s="4666"/>
      <c r="N484" s="4666"/>
      <c r="O484" s="4666"/>
      <c r="P484" s="1000" t="s">
        <v>46</v>
      </c>
      <c r="Q484" s="1000" t="s">
        <v>47</v>
      </c>
      <c r="R484" s="1013">
        <v>3</v>
      </c>
      <c r="S484" s="1014">
        <f>ROUND(K478,2)*R484</f>
        <v>4083.99</v>
      </c>
    </row>
    <row r="485" spans="1:19" ht="45" customHeight="1" x14ac:dyDescent="0.25">
      <c r="A485" s="4666"/>
      <c r="B485" s="4666"/>
      <c r="C485" s="4666"/>
      <c r="D485" s="4666"/>
      <c r="E485" s="4666"/>
      <c r="F485" s="4666"/>
      <c r="G485" s="4666"/>
      <c r="H485" s="4666"/>
      <c r="I485" s="4666"/>
      <c r="J485" s="4666"/>
      <c r="K485" s="4666"/>
      <c r="L485" s="4666"/>
      <c r="M485" s="4666"/>
      <c r="N485" s="4666"/>
      <c r="O485" s="4666"/>
      <c r="P485" s="1000" t="s">
        <v>48</v>
      </c>
      <c r="Q485" s="1000" t="s">
        <v>49</v>
      </c>
      <c r="R485" s="1015">
        <v>3</v>
      </c>
      <c r="S485" s="1016">
        <f>ROUND(K478,2)*R485</f>
        <v>4083.99</v>
      </c>
    </row>
    <row r="486" spans="1:19" ht="45" customHeight="1" x14ac:dyDescent="0.25">
      <c r="A486" s="4666"/>
      <c r="B486" s="4666"/>
      <c r="C486" s="4666"/>
      <c r="D486" s="4666"/>
      <c r="E486" s="4666"/>
      <c r="F486" s="4666"/>
      <c r="G486" s="4666"/>
      <c r="H486" s="4666"/>
      <c r="I486" s="4666"/>
      <c r="J486" s="4666"/>
      <c r="K486" s="4666"/>
      <c r="L486" s="4666"/>
      <c r="M486" s="4666"/>
      <c r="N486" s="4666"/>
      <c r="O486" s="4666"/>
      <c r="P486" s="1000" t="s">
        <v>50</v>
      </c>
      <c r="Q486" s="1000" t="s">
        <v>51</v>
      </c>
      <c r="R486" s="1017">
        <v>3</v>
      </c>
      <c r="S486" s="1018">
        <f>ROUND(K478,2)*R486</f>
        <v>4083.99</v>
      </c>
    </row>
    <row r="487" spans="1:19" ht="45" customHeight="1" x14ac:dyDescent="0.25">
      <c r="A487" s="4666"/>
      <c r="B487" s="4666"/>
      <c r="C487" s="4666"/>
      <c r="D487" s="4666"/>
      <c r="E487" s="4666"/>
      <c r="F487" s="4666"/>
      <c r="G487" s="4666"/>
      <c r="H487" s="4666"/>
      <c r="I487" s="4666"/>
      <c r="J487" s="4666"/>
      <c r="K487" s="4666"/>
      <c r="L487" s="4666"/>
      <c r="M487" s="4666"/>
      <c r="N487" s="4666"/>
      <c r="O487" s="4666"/>
      <c r="P487" s="1000" t="s">
        <v>52</v>
      </c>
      <c r="Q487" s="1000" t="s">
        <v>53</v>
      </c>
      <c r="R487" s="1019">
        <v>3</v>
      </c>
      <c r="S487" s="1020">
        <f>ROUND(K478,2)*R487</f>
        <v>4083.99</v>
      </c>
    </row>
    <row r="488" spans="1:19" ht="45" customHeight="1" x14ac:dyDescent="0.25">
      <c r="A488" s="4666"/>
      <c r="B488" s="4666"/>
      <c r="C488" s="4666"/>
      <c r="D488" s="4666"/>
      <c r="E488" s="4666"/>
      <c r="F488" s="4666"/>
      <c r="G488" s="4666"/>
      <c r="H488" s="4666"/>
      <c r="I488" s="4666"/>
      <c r="J488" s="4666"/>
      <c r="K488" s="4666"/>
      <c r="L488" s="4666"/>
      <c r="M488" s="4666"/>
      <c r="N488" s="4666"/>
      <c r="O488" s="4666"/>
      <c r="P488" s="1000" t="s">
        <v>54</v>
      </c>
      <c r="Q488" s="1000" t="s">
        <v>55</v>
      </c>
      <c r="R488" s="1021">
        <v>3</v>
      </c>
      <c r="S488" s="1022">
        <f>ROUND(K478,2)*R488</f>
        <v>4083.99</v>
      </c>
    </row>
    <row r="489" spans="1:19" ht="45" customHeight="1" x14ac:dyDescent="0.25">
      <c r="A489" s="4666"/>
      <c r="B489" s="4666"/>
      <c r="C489" s="4666"/>
      <c r="D489" s="4666"/>
      <c r="E489" s="4666"/>
      <c r="F489" s="4666"/>
      <c r="G489" s="4666"/>
      <c r="H489" s="4666"/>
      <c r="I489" s="4666"/>
      <c r="J489" s="4666"/>
      <c r="K489" s="4666"/>
      <c r="L489" s="4666"/>
      <c r="M489" s="4666"/>
      <c r="N489" s="4666"/>
      <c r="O489" s="4666"/>
      <c r="P489" s="1000" t="s">
        <v>56</v>
      </c>
      <c r="Q489" s="1000" t="s">
        <v>57</v>
      </c>
      <c r="R489" s="1023">
        <v>3</v>
      </c>
      <c r="S489" s="1024">
        <f>ROUND(K478,2)*R489</f>
        <v>4083.99</v>
      </c>
    </row>
    <row r="490" spans="1:19" ht="45" customHeight="1" x14ac:dyDescent="0.25">
      <c r="A490" s="1025" t="s">
        <v>19</v>
      </c>
      <c r="B490" s="1025" t="s">
        <v>48</v>
      </c>
      <c r="C490" s="1025" t="s">
        <v>21</v>
      </c>
      <c r="D490" s="1025" t="s">
        <v>21</v>
      </c>
      <c r="E490" s="1025" t="s">
        <v>175</v>
      </c>
      <c r="F490" s="1025" t="s">
        <v>21</v>
      </c>
      <c r="G490" s="1025" t="s">
        <v>21</v>
      </c>
      <c r="H490" s="1025" t="s">
        <v>21</v>
      </c>
      <c r="I490" s="1025" t="s">
        <v>21</v>
      </c>
      <c r="J490" s="1025" t="s">
        <v>21</v>
      </c>
      <c r="K490" s="1025" t="s">
        <v>21</v>
      </c>
      <c r="L490" s="1026">
        <f>ROUND(L491,2)+ROUND(L503,2)+ROUND(L515,2)+ROUND(L527,2)+ROUND(L539,2)+ROUND(L551,2)</f>
        <v>320557.44000000006</v>
      </c>
      <c r="M490" s="1025" t="s">
        <v>21</v>
      </c>
      <c r="N490" s="1025" t="s">
        <v>21</v>
      </c>
      <c r="O490" s="1025" t="s">
        <v>21</v>
      </c>
      <c r="P490" s="1025" t="s">
        <v>21</v>
      </c>
      <c r="Q490" s="1025" t="s">
        <v>21</v>
      </c>
      <c r="R490" s="1025" t="s">
        <v>21</v>
      </c>
      <c r="S490" s="1025" t="s">
        <v>21</v>
      </c>
    </row>
    <row r="491" spans="1:19" ht="45" customHeight="1" x14ac:dyDescent="0.25">
      <c r="A491" s="5660" t="s">
        <v>23</v>
      </c>
      <c r="B491" s="5660" t="s">
        <v>176</v>
      </c>
      <c r="C491" s="5660" t="s">
        <v>25</v>
      </c>
      <c r="D491" s="5660" t="s">
        <v>177</v>
      </c>
      <c r="E491" s="5660" t="s">
        <v>178</v>
      </c>
      <c r="F491" s="5661">
        <f>R491+R492+R493+R494+R495+R496+R497+R498+R499+R500+R501+R502</f>
        <v>881.88</v>
      </c>
      <c r="G491" s="5660" t="s">
        <v>28</v>
      </c>
      <c r="H491" s="5662">
        <v>82.88</v>
      </c>
      <c r="I491" s="5663">
        <v>82.88</v>
      </c>
      <c r="J491" s="5664">
        <v>0.2288</v>
      </c>
      <c r="K491" s="5665">
        <f>ROUND(I491,2)+(ROUND(I491,2)*J491)</f>
        <v>101.84294399999999</v>
      </c>
      <c r="L491" s="5666">
        <f>ROUND(S491,2)+ROUND(S492,2)+ROUND(S493,2)+ROUND(S494,2)+ROUND(S495,2)+ROUND(S496,2)+ROUND(S497,2)+ROUND(S498,2)+ROUND(S499,2)+ROUND(S500,2)+ROUND(S501,2)+ROUND(S502,2)</f>
        <v>89810.64</v>
      </c>
      <c r="M491" s="5660"/>
      <c r="N491" s="5660" t="s">
        <v>48</v>
      </c>
      <c r="O491" s="5660" t="s">
        <v>175</v>
      </c>
      <c r="P491" s="1027" t="s">
        <v>20</v>
      </c>
      <c r="Q491" s="1027" t="s">
        <v>29</v>
      </c>
      <c r="R491" s="1028">
        <v>73.489999999999995</v>
      </c>
      <c r="S491" s="1029">
        <f>ROUND(K491,2)*R491</f>
        <v>7484.2215999999999</v>
      </c>
    </row>
    <row r="492" spans="1:19" ht="45" customHeight="1" x14ac:dyDescent="0.25">
      <c r="A492" s="4666"/>
      <c r="B492" s="4666"/>
      <c r="C492" s="4666"/>
      <c r="D492" s="4666"/>
      <c r="E492" s="4666"/>
      <c r="F492" s="4666"/>
      <c r="G492" s="4666"/>
      <c r="H492" s="4666"/>
      <c r="I492" s="4666"/>
      <c r="J492" s="4666"/>
      <c r="K492" s="4666"/>
      <c r="L492" s="4666"/>
      <c r="M492" s="4666"/>
      <c r="N492" s="4666"/>
      <c r="O492" s="4666"/>
      <c r="P492" s="1027" t="s">
        <v>30</v>
      </c>
      <c r="Q492" s="1027" t="s">
        <v>37</v>
      </c>
      <c r="R492" s="1030">
        <v>73.489999999999995</v>
      </c>
      <c r="S492" s="1031">
        <f>ROUND(K491,2)*R492</f>
        <v>7484.2215999999999</v>
      </c>
    </row>
    <row r="493" spans="1:19" ht="45" customHeight="1" x14ac:dyDescent="0.25">
      <c r="A493" s="4666"/>
      <c r="B493" s="4666"/>
      <c r="C493" s="4666"/>
      <c r="D493" s="4666"/>
      <c r="E493" s="4666"/>
      <c r="F493" s="4666"/>
      <c r="G493" s="4666"/>
      <c r="H493" s="4666"/>
      <c r="I493" s="4666"/>
      <c r="J493" s="4666"/>
      <c r="K493" s="4666"/>
      <c r="L493" s="4666"/>
      <c r="M493" s="4666"/>
      <c r="N493" s="4666"/>
      <c r="O493" s="4666"/>
      <c r="P493" s="1027" t="s">
        <v>38</v>
      </c>
      <c r="Q493" s="1027" t="s">
        <v>39</v>
      </c>
      <c r="R493" s="1032">
        <v>73.489999999999995</v>
      </c>
      <c r="S493" s="1033">
        <f>ROUND(K491,2)*R493</f>
        <v>7484.2215999999999</v>
      </c>
    </row>
    <row r="494" spans="1:19" ht="45" customHeight="1" x14ac:dyDescent="0.25">
      <c r="A494" s="4666"/>
      <c r="B494" s="4666"/>
      <c r="C494" s="4666"/>
      <c r="D494" s="4666"/>
      <c r="E494" s="4666"/>
      <c r="F494" s="4666"/>
      <c r="G494" s="4666"/>
      <c r="H494" s="4666"/>
      <c r="I494" s="4666"/>
      <c r="J494" s="4666"/>
      <c r="K494" s="4666"/>
      <c r="L494" s="4666"/>
      <c r="M494" s="4666"/>
      <c r="N494" s="4666"/>
      <c r="O494" s="4666"/>
      <c r="P494" s="1027" t="s">
        <v>40</v>
      </c>
      <c r="Q494" s="1027" t="s">
        <v>41</v>
      </c>
      <c r="R494" s="1034">
        <v>73.489999999999995</v>
      </c>
      <c r="S494" s="1035">
        <f>ROUND(K491,2)*R494</f>
        <v>7484.2215999999999</v>
      </c>
    </row>
    <row r="495" spans="1:19" ht="45" customHeight="1" x14ac:dyDescent="0.25">
      <c r="A495" s="4666"/>
      <c r="B495" s="4666"/>
      <c r="C495" s="4666"/>
      <c r="D495" s="4666"/>
      <c r="E495" s="4666"/>
      <c r="F495" s="4666"/>
      <c r="G495" s="4666"/>
      <c r="H495" s="4666"/>
      <c r="I495" s="4666"/>
      <c r="J495" s="4666"/>
      <c r="K495" s="4666"/>
      <c r="L495" s="4666"/>
      <c r="M495" s="4666"/>
      <c r="N495" s="4666"/>
      <c r="O495" s="4666"/>
      <c r="P495" s="1027" t="s">
        <v>42</v>
      </c>
      <c r="Q495" s="1027" t="s">
        <v>43</v>
      </c>
      <c r="R495" s="1036">
        <v>73.489999999999995</v>
      </c>
      <c r="S495" s="1037">
        <f>ROUND(K491,2)*R495</f>
        <v>7484.2215999999999</v>
      </c>
    </row>
    <row r="496" spans="1:19" ht="45" customHeight="1" x14ac:dyDescent="0.25">
      <c r="A496" s="4666"/>
      <c r="B496" s="4666"/>
      <c r="C496" s="4666"/>
      <c r="D496" s="4666"/>
      <c r="E496" s="4666"/>
      <c r="F496" s="4666"/>
      <c r="G496" s="4666"/>
      <c r="H496" s="4666"/>
      <c r="I496" s="4666"/>
      <c r="J496" s="4666"/>
      <c r="K496" s="4666"/>
      <c r="L496" s="4666"/>
      <c r="M496" s="4666"/>
      <c r="N496" s="4666"/>
      <c r="O496" s="4666"/>
      <c r="P496" s="1027" t="s">
        <v>44</v>
      </c>
      <c r="Q496" s="1027" t="s">
        <v>45</v>
      </c>
      <c r="R496" s="1038">
        <v>73.489999999999995</v>
      </c>
      <c r="S496" s="1039">
        <f>ROUND(K491,2)*R496</f>
        <v>7484.2215999999999</v>
      </c>
    </row>
    <row r="497" spans="1:19" ht="45" customHeight="1" x14ac:dyDescent="0.25">
      <c r="A497" s="4666"/>
      <c r="B497" s="4666"/>
      <c r="C497" s="4666"/>
      <c r="D497" s="4666"/>
      <c r="E497" s="4666"/>
      <c r="F497" s="4666"/>
      <c r="G497" s="4666"/>
      <c r="H497" s="4666"/>
      <c r="I497" s="4666"/>
      <c r="J497" s="4666"/>
      <c r="K497" s="4666"/>
      <c r="L497" s="4666"/>
      <c r="M497" s="4666"/>
      <c r="N497" s="4666"/>
      <c r="O497" s="4666"/>
      <c r="P497" s="1027" t="s">
        <v>46</v>
      </c>
      <c r="Q497" s="1027" t="s">
        <v>47</v>
      </c>
      <c r="R497" s="1040">
        <v>73.489999999999995</v>
      </c>
      <c r="S497" s="1041">
        <f>ROUND(K491,2)*R497</f>
        <v>7484.2215999999999</v>
      </c>
    </row>
    <row r="498" spans="1:19" ht="45" customHeight="1" x14ac:dyDescent="0.25">
      <c r="A498" s="4666"/>
      <c r="B498" s="4666"/>
      <c r="C498" s="4666"/>
      <c r="D498" s="4666"/>
      <c r="E498" s="4666"/>
      <c r="F498" s="4666"/>
      <c r="G498" s="4666"/>
      <c r="H498" s="4666"/>
      <c r="I498" s="4666"/>
      <c r="J498" s="4666"/>
      <c r="K498" s="4666"/>
      <c r="L498" s="4666"/>
      <c r="M498" s="4666"/>
      <c r="N498" s="4666"/>
      <c r="O498" s="4666"/>
      <c r="P498" s="1027" t="s">
        <v>48</v>
      </c>
      <c r="Q498" s="1027" t="s">
        <v>49</v>
      </c>
      <c r="R498" s="1042">
        <v>73.489999999999995</v>
      </c>
      <c r="S498" s="1043">
        <f>ROUND(K491,2)*R498</f>
        <v>7484.2215999999999</v>
      </c>
    </row>
    <row r="499" spans="1:19" ht="45" customHeight="1" x14ac:dyDescent="0.25">
      <c r="A499" s="4666"/>
      <c r="B499" s="4666"/>
      <c r="C499" s="4666"/>
      <c r="D499" s="4666"/>
      <c r="E499" s="4666"/>
      <c r="F499" s="4666"/>
      <c r="G499" s="4666"/>
      <c r="H499" s="4666"/>
      <c r="I499" s="4666"/>
      <c r="J499" s="4666"/>
      <c r="K499" s="4666"/>
      <c r="L499" s="4666"/>
      <c r="M499" s="4666"/>
      <c r="N499" s="4666"/>
      <c r="O499" s="4666"/>
      <c r="P499" s="1027" t="s">
        <v>50</v>
      </c>
      <c r="Q499" s="1027" t="s">
        <v>51</v>
      </c>
      <c r="R499" s="1044">
        <v>73.489999999999995</v>
      </c>
      <c r="S499" s="1045">
        <f>ROUND(K491,2)*R499</f>
        <v>7484.2215999999999</v>
      </c>
    </row>
    <row r="500" spans="1:19" ht="45" customHeight="1" x14ac:dyDescent="0.25">
      <c r="A500" s="4666"/>
      <c r="B500" s="4666"/>
      <c r="C500" s="4666"/>
      <c r="D500" s="4666"/>
      <c r="E500" s="4666"/>
      <c r="F500" s="4666"/>
      <c r="G500" s="4666"/>
      <c r="H500" s="4666"/>
      <c r="I500" s="4666"/>
      <c r="J500" s="4666"/>
      <c r="K500" s="4666"/>
      <c r="L500" s="4666"/>
      <c r="M500" s="4666"/>
      <c r="N500" s="4666"/>
      <c r="O500" s="4666"/>
      <c r="P500" s="1027" t="s">
        <v>52</v>
      </c>
      <c r="Q500" s="1027" t="s">
        <v>53</v>
      </c>
      <c r="R500" s="1046">
        <v>73.489999999999995</v>
      </c>
      <c r="S500" s="1047">
        <f>ROUND(K491,2)*R500</f>
        <v>7484.2215999999999</v>
      </c>
    </row>
    <row r="501" spans="1:19" ht="45" customHeight="1" x14ac:dyDescent="0.25">
      <c r="A501" s="4666"/>
      <c r="B501" s="4666"/>
      <c r="C501" s="4666"/>
      <c r="D501" s="4666"/>
      <c r="E501" s="4666"/>
      <c r="F501" s="4666"/>
      <c r="G501" s="4666"/>
      <c r="H501" s="4666"/>
      <c r="I501" s="4666"/>
      <c r="J501" s="4666"/>
      <c r="K501" s="4666"/>
      <c r="L501" s="4666"/>
      <c r="M501" s="4666"/>
      <c r="N501" s="4666"/>
      <c r="O501" s="4666"/>
      <c r="P501" s="1027" t="s">
        <v>54</v>
      </c>
      <c r="Q501" s="1027" t="s">
        <v>55</v>
      </c>
      <c r="R501" s="1048">
        <v>73.489999999999995</v>
      </c>
      <c r="S501" s="1049">
        <f>ROUND(K491,2)*R501</f>
        <v>7484.2215999999999</v>
      </c>
    </row>
    <row r="502" spans="1:19" ht="45" customHeight="1" x14ac:dyDescent="0.25">
      <c r="A502" s="4666"/>
      <c r="B502" s="4666"/>
      <c r="C502" s="4666"/>
      <c r="D502" s="4666"/>
      <c r="E502" s="4666"/>
      <c r="F502" s="4666"/>
      <c r="G502" s="4666"/>
      <c r="H502" s="4666"/>
      <c r="I502" s="4666"/>
      <c r="J502" s="4666"/>
      <c r="K502" s="4666"/>
      <c r="L502" s="4666"/>
      <c r="M502" s="4666"/>
      <c r="N502" s="4666"/>
      <c r="O502" s="4666"/>
      <c r="P502" s="1027" t="s">
        <v>56</v>
      </c>
      <c r="Q502" s="1027" t="s">
        <v>57</v>
      </c>
      <c r="R502" s="1050">
        <v>73.489999999999995</v>
      </c>
      <c r="S502" s="1051">
        <f>ROUND(K491,2)*R502</f>
        <v>7484.2215999999999</v>
      </c>
    </row>
    <row r="503" spans="1:19" ht="45" customHeight="1" x14ac:dyDescent="0.25">
      <c r="A503" s="5667" t="s">
        <v>23</v>
      </c>
      <c r="B503" s="5667" t="s">
        <v>179</v>
      </c>
      <c r="C503" s="5667" t="s">
        <v>25</v>
      </c>
      <c r="D503" s="5667" t="s">
        <v>180</v>
      </c>
      <c r="E503" s="5667" t="s">
        <v>181</v>
      </c>
      <c r="F503" s="5668">
        <f>R503+R504+R505+R506+R507+R508+R509+R510+R511+R512+R513+R514</f>
        <v>881.88</v>
      </c>
      <c r="G503" s="5667" t="s">
        <v>28</v>
      </c>
      <c r="H503" s="5669">
        <v>89.61</v>
      </c>
      <c r="I503" s="5670">
        <v>89.61</v>
      </c>
      <c r="J503" s="5671">
        <v>0.2288</v>
      </c>
      <c r="K503" s="5672">
        <f>ROUND(I503,2)+(ROUND(I503,2)*J503)</f>
        <v>110.112768</v>
      </c>
      <c r="L503" s="5673">
        <f>ROUND(S503,2)+ROUND(S504,2)+ROUND(S505,2)+ROUND(S506,2)+ROUND(S507,2)+ROUND(S508,2)+ROUND(S509,2)+ROUND(S510,2)+ROUND(S511,2)+ROUND(S512,2)+ROUND(S513,2)+ROUND(S514,2)</f>
        <v>97103.759999999966</v>
      </c>
      <c r="M503" s="5667"/>
      <c r="N503" s="5667" t="s">
        <v>48</v>
      </c>
      <c r="O503" s="5667" t="s">
        <v>175</v>
      </c>
      <c r="P503" s="1052" t="s">
        <v>20</v>
      </c>
      <c r="Q503" s="1052" t="s">
        <v>29</v>
      </c>
      <c r="R503" s="1053">
        <v>73.489999999999995</v>
      </c>
      <c r="S503" s="1054">
        <f>ROUND(K503,2)*R503</f>
        <v>8091.9838999999993</v>
      </c>
    </row>
    <row r="504" spans="1:19" ht="45" customHeight="1" x14ac:dyDescent="0.25">
      <c r="A504" s="4666"/>
      <c r="B504" s="4666"/>
      <c r="C504" s="4666"/>
      <c r="D504" s="4666"/>
      <c r="E504" s="4666"/>
      <c r="F504" s="4666"/>
      <c r="G504" s="4666"/>
      <c r="H504" s="4666"/>
      <c r="I504" s="4666"/>
      <c r="J504" s="4666"/>
      <c r="K504" s="4666"/>
      <c r="L504" s="4666"/>
      <c r="M504" s="4666"/>
      <c r="N504" s="4666"/>
      <c r="O504" s="4666"/>
      <c r="P504" s="1052" t="s">
        <v>30</v>
      </c>
      <c r="Q504" s="1052" t="s">
        <v>37</v>
      </c>
      <c r="R504" s="1055">
        <v>73.489999999999995</v>
      </c>
      <c r="S504" s="1056">
        <f>ROUND(K503,2)*R504</f>
        <v>8091.9838999999993</v>
      </c>
    </row>
    <row r="505" spans="1:19" ht="45" customHeight="1" x14ac:dyDescent="0.25">
      <c r="A505" s="4666"/>
      <c r="B505" s="4666"/>
      <c r="C505" s="4666"/>
      <c r="D505" s="4666"/>
      <c r="E505" s="4666"/>
      <c r="F505" s="4666"/>
      <c r="G505" s="4666"/>
      <c r="H505" s="4666"/>
      <c r="I505" s="4666"/>
      <c r="J505" s="4666"/>
      <c r="K505" s="4666"/>
      <c r="L505" s="4666"/>
      <c r="M505" s="4666"/>
      <c r="N505" s="4666"/>
      <c r="O505" s="4666"/>
      <c r="P505" s="1052" t="s">
        <v>38</v>
      </c>
      <c r="Q505" s="1052" t="s">
        <v>39</v>
      </c>
      <c r="R505" s="1057">
        <v>73.489999999999995</v>
      </c>
      <c r="S505" s="1058">
        <f>ROUND(K503,2)*R505</f>
        <v>8091.9838999999993</v>
      </c>
    </row>
    <row r="506" spans="1:19" ht="45" customHeight="1" x14ac:dyDescent="0.25">
      <c r="A506" s="4666"/>
      <c r="B506" s="4666"/>
      <c r="C506" s="4666"/>
      <c r="D506" s="4666"/>
      <c r="E506" s="4666"/>
      <c r="F506" s="4666"/>
      <c r="G506" s="4666"/>
      <c r="H506" s="4666"/>
      <c r="I506" s="4666"/>
      <c r="J506" s="4666"/>
      <c r="K506" s="4666"/>
      <c r="L506" s="4666"/>
      <c r="M506" s="4666"/>
      <c r="N506" s="4666"/>
      <c r="O506" s="4666"/>
      <c r="P506" s="1052" t="s">
        <v>40</v>
      </c>
      <c r="Q506" s="1052" t="s">
        <v>41</v>
      </c>
      <c r="R506" s="1059">
        <v>73.489999999999995</v>
      </c>
      <c r="S506" s="1060">
        <f>ROUND(K503,2)*R506</f>
        <v>8091.9838999999993</v>
      </c>
    </row>
    <row r="507" spans="1:19" ht="45" customHeight="1" x14ac:dyDescent="0.25">
      <c r="A507" s="4666"/>
      <c r="B507" s="4666"/>
      <c r="C507" s="4666"/>
      <c r="D507" s="4666"/>
      <c r="E507" s="4666"/>
      <c r="F507" s="4666"/>
      <c r="G507" s="4666"/>
      <c r="H507" s="4666"/>
      <c r="I507" s="4666"/>
      <c r="J507" s="4666"/>
      <c r="K507" s="4666"/>
      <c r="L507" s="4666"/>
      <c r="M507" s="4666"/>
      <c r="N507" s="4666"/>
      <c r="O507" s="4666"/>
      <c r="P507" s="1052" t="s">
        <v>42</v>
      </c>
      <c r="Q507" s="1052" t="s">
        <v>43</v>
      </c>
      <c r="R507" s="1061">
        <v>73.489999999999995</v>
      </c>
      <c r="S507" s="1062">
        <f>ROUND(K503,2)*R507</f>
        <v>8091.9838999999993</v>
      </c>
    </row>
    <row r="508" spans="1:19" ht="45" customHeight="1" x14ac:dyDescent="0.25">
      <c r="A508" s="4666"/>
      <c r="B508" s="4666"/>
      <c r="C508" s="4666"/>
      <c r="D508" s="4666"/>
      <c r="E508" s="4666"/>
      <c r="F508" s="4666"/>
      <c r="G508" s="4666"/>
      <c r="H508" s="4666"/>
      <c r="I508" s="4666"/>
      <c r="J508" s="4666"/>
      <c r="K508" s="4666"/>
      <c r="L508" s="4666"/>
      <c r="M508" s="4666"/>
      <c r="N508" s="4666"/>
      <c r="O508" s="4666"/>
      <c r="P508" s="1052" t="s">
        <v>44</v>
      </c>
      <c r="Q508" s="1052" t="s">
        <v>45</v>
      </c>
      <c r="R508" s="1063">
        <v>73.489999999999995</v>
      </c>
      <c r="S508" s="1064">
        <f>ROUND(K503,2)*R508</f>
        <v>8091.9838999999993</v>
      </c>
    </row>
    <row r="509" spans="1:19" ht="45" customHeight="1" x14ac:dyDescent="0.25">
      <c r="A509" s="4666"/>
      <c r="B509" s="4666"/>
      <c r="C509" s="4666"/>
      <c r="D509" s="4666"/>
      <c r="E509" s="4666"/>
      <c r="F509" s="4666"/>
      <c r="G509" s="4666"/>
      <c r="H509" s="4666"/>
      <c r="I509" s="4666"/>
      <c r="J509" s="4666"/>
      <c r="K509" s="4666"/>
      <c r="L509" s="4666"/>
      <c r="M509" s="4666"/>
      <c r="N509" s="4666"/>
      <c r="O509" s="4666"/>
      <c r="P509" s="1052" t="s">
        <v>46</v>
      </c>
      <c r="Q509" s="1052" t="s">
        <v>47</v>
      </c>
      <c r="R509" s="1065">
        <v>73.489999999999995</v>
      </c>
      <c r="S509" s="1066">
        <f>ROUND(K503,2)*R509</f>
        <v>8091.9838999999993</v>
      </c>
    </row>
    <row r="510" spans="1:19" ht="45" customHeight="1" x14ac:dyDescent="0.25">
      <c r="A510" s="4666"/>
      <c r="B510" s="4666"/>
      <c r="C510" s="4666"/>
      <c r="D510" s="4666"/>
      <c r="E510" s="4666"/>
      <c r="F510" s="4666"/>
      <c r="G510" s="4666"/>
      <c r="H510" s="4666"/>
      <c r="I510" s="4666"/>
      <c r="J510" s="4666"/>
      <c r="K510" s="4666"/>
      <c r="L510" s="4666"/>
      <c r="M510" s="4666"/>
      <c r="N510" s="4666"/>
      <c r="O510" s="4666"/>
      <c r="P510" s="1052" t="s">
        <v>48</v>
      </c>
      <c r="Q510" s="1052" t="s">
        <v>49</v>
      </c>
      <c r="R510" s="1067">
        <v>73.489999999999995</v>
      </c>
      <c r="S510" s="1068">
        <f>ROUND(K503,2)*R510</f>
        <v>8091.9838999999993</v>
      </c>
    </row>
    <row r="511" spans="1:19" ht="45" customHeight="1" x14ac:dyDescent="0.25">
      <c r="A511" s="4666"/>
      <c r="B511" s="4666"/>
      <c r="C511" s="4666"/>
      <c r="D511" s="4666"/>
      <c r="E511" s="4666"/>
      <c r="F511" s="4666"/>
      <c r="G511" s="4666"/>
      <c r="H511" s="4666"/>
      <c r="I511" s="4666"/>
      <c r="J511" s="4666"/>
      <c r="K511" s="4666"/>
      <c r="L511" s="4666"/>
      <c r="M511" s="4666"/>
      <c r="N511" s="4666"/>
      <c r="O511" s="4666"/>
      <c r="P511" s="1052" t="s">
        <v>50</v>
      </c>
      <c r="Q511" s="1052" t="s">
        <v>51</v>
      </c>
      <c r="R511" s="1069">
        <v>73.489999999999995</v>
      </c>
      <c r="S511" s="1070">
        <f>ROUND(K503,2)*R511</f>
        <v>8091.9838999999993</v>
      </c>
    </row>
    <row r="512" spans="1:19" ht="45" customHeight="1" x14ac:dyDescent="0.25">
      <c r="A512" s="4666"/>
      <c r="B512" s="4666"/>
      <c r="C512" s="4666"/>
      <c r="D512" s="4666"/>
      <c r="E512" s="4666"/>
      <c r="F512" s="4666"/>
      <c r="G512" s="4666"/>
      <c r="H512" s="4666"/>
      <c r="I512" s="4666"/>
      <c r="J512" s="4666"/>
      <c r="K512" s="4666"/>
      <c r="L512" s="4666"/>
      <c r="M512" s="4666"/>
      <c r="N512" s="4666"/>
      <c r="O512" s="4666"/>
      <c r="P512" s="1052" t="s">
        <v>52</v>
      </c>
      <c r="Q512" s="1052" t="s">
        <v>53</v>
      </c>
      <c r="R512" s="1071">
        <v>73.489999999999995</v>
      </c>
      <c r="S512" s="1072">
        <f>ROUND(K503,2)*R512</f>
        <v>8091.9838999999993</v>
      </c>
    </row>
    <row r="513" spans="1:19" ht="45" customHeight="1" x14ac:dyDescent="0.25">
      <c r="A513" s="4666"/>
      <c r="B513" s="4666"/>
      <c r="C513" s="4666"/>
      <c r="D513" s="4666"/>
      <c r="E513" s="4666"/>
      <c r="F513" s="4666"/>
      <c r="G513" s="4666"/>
      <c r="H513" s="4666"/>
      <c r="I513" s="4666"/>
      <c r="J513" s="4666"/>
      <c r="K513" s="4666"/>
      <c r="L513" s="4666"/>
      <c r="M513" s="4666"/>
      <c r="N513" s="4666"/>
      <c r="O513" s="4666"/>
      <c r="P513" s="1052" t="s">
        <v>54</v>
      </c>
      <c r="Q513" s="1052" t="s">
        <v>55</v>
      </c>
      <c r="R513" s="1073">
        <v>73.489999999999995</v>
      </c>
      <c r="S513" s="1074">
        <f>ROUND(K503,2)*R513</f>
        <v>8091.9838999999993</v>
      </c>
    </row>
    <row r="514" spans="1:19" ht="45" customHeight="1" x14ac:dyDescent="0.25">
      <c r="A514" s="4666"/>
      <c r="B514" s="4666"/>
      <c r="C514" s="4666"/>
      <c r="D514" s="4666"/>
      <c r="E514" s="4666"/>
      <c r="F514" s="4666"/>
      <c r="G514" s="4666"/>
      <c r="H514" s="4666"/>
      <c r="I514" s="4666"/>
      <c r="J514" s="4666"/>
      <c r="K514" s="4666"/>
      <c r="L514" s="4666"/>
      <c r="M514" s="4666"/>
      <c r="N514" s="4666"/>
      <c r="O514" s="4666"/>
      <c r="P514" s="1052" t="s">
        <v>56</v>
      </c>
      <c r="Q514" s="1052" t="s">
        <v>57</v>
      </c>
      <c r="R514" s="1075">
        <v>73.489999999999995</v>
      </c>
      <c r="S514" s="1076">
        <f>ROUND(K503,2)*R514</f>
        <v>8091.9838999999993</v>
      </c>
    </row>
    <row r="515" spans="1:19" ht="45" customHeight="1" x14ac:dyDescent="0.25">
      <c r="A515" s="5646" t="s">
        <v>23</v>
      </c>
      <c r="B515" s="5646" t="s">
        <v>182</v>
      </c>
      <c r="C515" s="5646" t="s">
        <v>25</v>
      </c>
      <c r="D515" s="5646" t="s">
        <v>183</v>
      </c>
      <c r="E515" s="5646" t="s">
        <v>184</v>
      </c>
      <c r="F515" s="5647">
        <f>R515+R516+R517+R518+R519+R520+R521+R522+R523+R524+R525+R526</f>
        <v>1245.5999999999997</v>
      </c>
      <c r="G515" s="5646" t="s">
        <v>28</v>
      </c>
      <c r="H515" s="5648">
        <v>11.92</v>
      </c>
      <c r="I515" s="5649">
        <v>11.92</v>
      </c>
      <c r="J515" s="5650">
        <v>0.2288</v>
      </c>
      <c r="K515" s="5651">
        <f>ROUND(I515,2)+(ROUND(I515,2)*J515)</f>
        <v>14.647296000000001</v>
      </c>
      <c r="L515" s="5652">
        <f>ROUND(S515,2)+ROUND(S516,2)+ROUND(S517,2)+ROUND(S518,2)+ROUND(S519,2)+ROUND(S520,2)+ROUND(S521,2)+ROUND(S522,2)+ROUND(S523,2)+ROUND(S524,2)+ROUND(S525,2)+ROUND(S526,2)</f>
        <v>18248.04</v>
      </c>
      <c r="M515" s="5646"/>
      <c r="N515" s="5646" t="s">
        <v>48</v>
      </c>
      <c r="O515" s="5646" t="s">
        <v>175</v>
      </c>
      <c r="P515" s="1077" t="s">
        <v>20</v>
      </c>
      <c r="Q515" s="1077" t="s">
        <v>29</v>
      </c>
      <c r="R515" s="1078">
        <v>103.8</v>
      </c>
      <c r="S515" s="1079">
        <f>ROUND(K515,2)*R515</f>
        <v>1520.67</v>
      </c>
    </row>
    <row r="516" spans="1:19" ht="45" customHeight="1" x14ac:dyDescent="0.25">
      <c r="A516" s="4666"/>
      <c r="B516" s="4666"/>
      <c r="C516" s="4666"/>
      <c r="D516" s="4666"/>
      <c r="E516" s="4666"/>
      <c r="F516" s="4666"/>
      <c r="G516" s="4666"/>
      <c r="H516" s="4666"/>
      <c r="I516" s="4666"/>
      <c r="J516" s="4666"/>
      <c r="K516" s="4666"/>
      <c r="L516" s="4666"/>
      <c r="M516" s="4666"/>
      <c r="N516" s="4666"/>
      <c r="O516" s="4666"/>
      <c r="P516" s="1077" t="s">
        <v>30</v>
      </c>
      <c r="Q516" s="1077" t="s">
        <v>37</v>
      </c>
      <c r="R516" s="1080">
        <v>103.8</v>
      </c>
      <c r="S516" s="1081">
        <f>ROUND(K515,2)*R516</f>
        <v>1520.67</v>
      </c>
    </row>
    <row r="517" spans="1:19" ht="45" customHeight="1" x14ac:dyDescent="0.25">
      <c r="A517" s="4666"/>
      <c r="B517" s="4666"/>
      <c r="C517" s="4666"/>
      <c r="D517" s="4666"/>
      <c r="E517" s="4666"/>
      <c r="F517" s="4666"/>
      <c r="G517" s="4666"/>
      <c r="H517" s="4666"/>
      <c r="I517" s="4666"/>
      <c r="J517" s="4666"/>
      <c r="K517" s="4666"/>
      <c r="L517" s="4666"/>
      <c r="M517" s="4666"/>
      <c r="N517" s="4666"/>
      <c r="O517" s="4666"/>
      <c r="P517" s="1077" t="s">
        <v>38</v>
      </c>
      <c r="Q517" s="1077" t="s">
        <v>39</v>
      </c>
      <c r="R517" s="1082">
        <v>103.8</v>
      </c>
      <c r="S517" s="1083">
        <f>ROUND(K515,2)*R517</f>
        <v>1520.67</v>
      </c>
    </row>
    <row r="518" spans="1:19" ht="45" customHeight="1" x14ac:dyDescent="0.25">
      <c r="A518" s="4666"/>
      <c r="B518" s="4666"/>
      <c r="C518" s="4666"/>
      <c r="D518" s="4666"/>
      <c r="E518" s="4666"/>
      <c r="F518" s="4666"/>
      <c r="G518" s="4666"/>
      <c r="H518" s="4666"/>
      <c r="I518" s="4666"/>
      <c r="J518" s="4666"/>
      <c r="K518" s="4666"/>
      <c r="L518" s="4666"/>
      <c r="M518" s="4666"/>
      <c r="N518" s="4666"/>
      <c r="O518" s="4666"/>
      <c r="P518" s="1077" t="s">
        <v>40</v>
      </c>
      <c r="Q518" s="1077" t="s">
        <v>41</v>
      </c>
      <c r="R518" s="1084">
        <v>103.8</v>
      </c>
      <c r="S518" s="1085">
        <f>ROUND(K515,2)*R518</f>
        <v>1520.67</v>
      </c>
    </row>
    <row r="519" spans="1:19" ht="45" customHeight="1" x14ac:dyDescent="0.25">
      <c r="A519" s="4666"/>
      <c r="B519" s="4666"/>
      <c r="C519" s="4666"/>
      <c r="D519" s="4666"/>
      <c r="E519" s="4666"/>
      <c r="F519" s="4666"/>
      <c r="G519" s="4666"/>
      <c r="H519" s="4666"/>
      <c r="I519" s="4666"/>
      <c r="J519" s="4666"/>
      <c r="K519" s="4666"/>
      <c r="L519" s="4666"/>
      <c r="M519" s="4666"/>
      <c r="N519" s="4666"/>
      <c r="O519" s="4666"/>
      <c r="P519" s="1077" t="s">
        <v>42</v>
      </c>
      <c r="Q519" s="1077" t="s">
        <v>43</v>
      </c>
      <c r="R519" s="1086">
        <v>103.8</v>
      </c>
      <c r="S519" s="1087">
        <f>ROUND(K515,2)*R519</f>
        <v>1520.67</v>
      </c>
    </row>
    <row r="520" spans="1:19" ht="45" customHeight="1" x14ac:dyDescent="0.25">
      <c r="A520" s="4666"/>
      <c r="B520" s="4666"/>
      <c r="C520" s="4666"/>
      <c r="D520" s="4666"/>
      <c r="E520" s="4666"/>
      <c r="F520" s="4666"/>
      <c r="G520" s="4666"/>
      <c r="H520" s="4666"/>
      <c r="I520" s="4666"/>
      <c r="J520" s="4666"/>
      <c r="K520" s="4666"/>
      <c r="L520" s="4666"/>
      <c r="M520" s="4666"/>
      <c r="N520" s="4666"/>
      <c r="O520" s="4666"/>
      <c r="P520" s="1077" t="s">
        <v>44</v>
      </c>
      <c r="Q520" s="1077" t="s">
        <v>45</v>
      </c>
      <c r="R520" s="1088">
        <v>103.8</v>
      </c>
      <c r="S520" s="1089">
        <f>ROUND(K515,2)*R520</f>
        <v>1520.67</v>
      </c>
    </row>
    <row r="521" spans="1:19" ht="45" customHeight="1" x14ac:dyDescent="0.25">
      <c r="A521" s="4666"/>
      <c r="B521" s="4666"/>
      <c r="C521" s="4666"/>
      <c r="D521" s="4666"/>
      <c r="E521" s="4666"/>
      <c r="F521" s="4666"/>
      <c r="G521" s="4666"/>
      <c r="H521" s="4666"/>
      <c r="I521" s="4666"/>
      <c r="J521" s="4666"/>
      <c r="K521" s="4666"/>
      <c r="L521" s="4666"/>
      <c r="M521" s="4666"/>
      <c r="N521" s="4666"/>
      <c r="O521" s="4666"/>
      <c r="P521" s="1077" t="s">
        <v>46</v>
      </c>
      <c r="Q521" s="1077" t="s">
        <v>47</v>
      </c>
      <c r="R521" s="1090">
        <v>103.8</v>
      </c>
      <c r="S521" s="1091">
        <f>ROUND(K515,2)*R521</f>
        <v>1520.67</v>
      </c>
    </row>
    <row r="522" spans="1:19" ht="45" customHeight="1" x14ac:dyDescent="0.25">
      <c r="A522" s="4666"/>
      <c r="B522" s="4666"/>
      <c r="C522" s="4666"/>
      <c r="D522" s="4666"/>
      <c r="E522" s="4666"/>
      <c r="F522" s="4666"/>
      <c r="G522" s="4666"/>
      <c r="H522" s="4666"/>
      <c r="I522" s="4666"/>
      <c r="J522" s="4666"/>
      <c r="K522" s="4666"/>
      <c r="L522" s="4666"/>
      <c r="M522" s="4666"/>
      <c r="N522" s="4666"/>
      <c r="O522" s="4666"/>
      <c r="P522" s="1077" t="s">
        <v>48</v>
      </c>
      <c r="Q522" s="1077" t="s">
        <v>49</v>
      </c>
      <c r="R522" s="1092">
        <v>103.8</v>
      </c>
      <c r="S522" s="1093">
        <f>ROUND(K515,2)*R522</f>
        <v>1520.67</v>
      </c>
    </row>
    <row r="523" spans="1:19" ht="45" customHeight="1" x14ac:dyDescent="0.25">
      <c r="A523" s="4666"/>
      <c r="B523" s="4666"/>
      <c r="C523" s="4666"/>
      <c r="D523" s="4666"/>
      <c r="E523" s="4666"/>
      <c r="F523" s="4666"/>
      <c r="G523" s="4666"/>
      <c r="H523" s="4666"/>
      <c r="I523" s="4666"/>
      <c r="J523" s="4666"/>
      <c r="K523" s="4666"/>
      <c r="L523" s="4666"/>
      <c r="M523" s="4666"/>
      <c r="N523" s="4666"/>
      <c r="O523" s="4666"/>
      <c r="P523" s="1077" t="s">
        <v>50</v>
      </c>
      <c r="Q523" s="1077" t="s">
        <v>51</v>
      </c>
      <c r="R523" s="1094">
        <v>103.8</v>
      </c>
      <c r="S523" s="1095">
        <f>ROUND(K515,2)*R523</f>
        <v>1520.67</v>
      </c>
    </row>
    <row r="524" spans="1:19" ht="45" customHeight="1" x14ac:dyDescent="0.25">
      <c r="A524" s="4666"/>
      <c r="B524" s="4666"/>
      <c r="C524" s="4666"/>
      <c r="D524" s="4666"/>
      <c r="E524" s="4666"/>
      <c r="F524" s="4666"/>
      <c r="G524" s="4666"/>
      <c r="H524" s="4666"/>
      <c r="I524" s="4666"/>
      <c r="J524" s="4666"/>
      <c r="K524" s="4666"/>
      <c r="L524" s="4666"/>
      <c r="M524" s="4666"/>
      <c r="N524" s="4666"/>
      <c r="O524" s="4666"/>
      <c r="P524" s="1077" t="s">
        <v>52</v>
      </c>
      <c r="Q524" s="1077" t="s">
        <v>53</v>
      </c>
      <c r="R524" s="1096">
        <v>103.8</v>
      </c>
      <c r="S524" s="1097">
        <f>ROUND(K515,2)*R524</f>
        <v>1520.67</v>
      </c>
    </row>
    <row r="525" spans="1:19" ht="45" customHeight="1" x14ac:dyDescent="0.25">
      <c r="A525" s="4666"/>
      <c r="B525" s="4666"/>
      <c r="C525" s="4666"/>
      <c r="D525" s="4666"/>
      <c r="E525" s="4666"/>
      <c r="F525" s="4666"/>
      <c r="G525" s="4666"/>
      <c r="H525" s="4666"/>
      <c r="I525" s="4666"/>
      <c r="J525" s="4666"/>
      <c r="K525" s="4666"/>
      <c r="L525" s="4666"/>
      <c r="M525" s="4666"/>
      <c r="N525" s="4666"/>
      <c r="O525" s="4666"/>
      <c r="P525" s="1077" t="s">
        <v>54</v>
      </c>
      <c r="Q525" s="1077" t="s">
        <v>55</v>
      </c>
      <c r="R525" s="1098">
        <v>103.8</v>
      </c>
      <c r="S525" s="1099">
        <f>ROUND(K515,2)*R525</f>
        <v>1520.67</v>
      </c>
    </row>
    <row r="526" spans="1:19" ht="45" customHeight="1" x14ac:dyDescent="0.25">
      <c r="A526" s="4666"/>
      <c r="B526" s="4666"/>
      <c r="C526" s="4666"/>
      <c r="D526" s="4666"/>
      <c r="E526" s="4666"/>
      <c r="F526" s="4666"/>
      <c r="G526" s="4666"/>
      <c r="H526" s="4666"/>
      <c r="I526" s="4666"/>
      <c r="J526" s="4666"/>
      <c r="K526" s="4666"/>
      <c r="L526" s="4666"/>
      <c r="M526" s="4666"/>
      <c r="N526" s="4666"/>
      <c r="O526" s="4666"/>
      <c r="P526" s="1077" t="s">
        <v>56</v>
      </c>
      <c r="Q526" s="1077" t="s">
        <v>57</v>
      </c>
      <c r="R526" s="1100">
        <v>103.8</v>
      </c>
      <c r="S526" s="1101">
        <f>ROUND(K515,2)*R526</f>
        <v>1520.67</v>
      </c>
    </row>
    <row r="527" spans="1:19" ht="45" customHeight="1" x14ac:dyDescent="0.25">
      <c r="A527" s="5653" t="s">
        <v>23</v>
      </c>
      <c r="B527" s="5653" t="s">
        <v>185</v>
      </c>
      <c r="C527" s="5653" t="s">
        <v>25</v>
      </c>
      <c r="D527" s="5653" t="s">
        <v>186</v>
      </c>
      <c r="E527" s="5653" t="s">
        <v>187</v>
      </c>
      <c r="F527" s="5654">
        <f>R527+R528+R529+R530+R531+R532+R533+R534+R535+R536+R537+R538</f>
        <v>6312</v>
      </c>
      <c r="G527" s="5653" t="s">
        <v>174</v>
      </c>
      <c r="H527" s="5655">
        <v>2.93</v>
      </c>
      <c r="I527" s="5656">
        <v>2.93</v>
      </c>
      <c r="J527" s="5657">
        <v>0.2288</v>
      </c>
      <c r="K527" s="5658">
        <f>ROUND(I527,2)+(ROUND(I527,2)*J527)</f>
        <v>3.600384</v>
      </c>
      <c r="L527" s="5659">
        <f>ROUND(S527,2)+ROUND(S528,2)+ROUND(S529,2)+ROUND(S530,2)+ROUND(S531,2)+ROUND(S532,2)+ROUND(S533,2)+ROUND(S534,2)+ROUND(S535,2)+ROUND(S536,2)+ROUND(S537,2)+ROUND(S538,2)</f>
        <v>22723.199999999997</v>
      </c>
      <c r="M527" s="5653"/>
      <c r="N527" s="5653" t="s">
        <v>48</v>
      </c>
      <c r="O527" s="5653" t="s">
        <v>175</v>
      </c>
      <c r="P527" s="1102" t="s">
        <v>20</v>
      </c>
      <c r="Q527" s="1102" t="s">
        <v>29</v>
      </c>
      <c r="R527" s="1103">
        <v>526</v>
      </c>
      <c r="S527" s="1104">
        <f>ROUND(K527,2)*R527</f>
        <v>1893.6000000000001</v>
      </c>
    </row>
    <row r="528" spans="1:19" ht="45" customHeight="1" x14ac:dyDescent="0.25">
      <c r="A528" s="4666"/>
      <c r="B528" s="4666"/>
      <c r="C528" s="4666"/>
      <c r="D528" s="4666"/>
      <c r="E528" s="4666"/>
      <c r="F528" s="4666"/>
      <c r="G528" s="4666"/>
      <c r="H528" s="4666"/>
      <c r="I528" s="4666"/>
      <c r="J528" s="4666"/>
      <c r="K528" s="4666"/>
      <c r="L528" s="4666"/>
      <c r="M528" s="4666"/>
      <c r="N528" s="4666"/>
      <c r="O528" s="4666"/>
      <c r="P528" s="1102" t="s">
        <v>30</v>
      </c>
      <c r="Q528" s="1102" t="s">
        <v>37</v>
      </c>
      <c r="R528" s="1105">
        <v>526</v>
      </c>
      <c r="S528" s="1106">
        <f>ROUND(K527,2)*R528</f>
        <v>1893.6000000000001</v>
      </c>
    </row>
    <row r="529" spans="1:19" ht="45" customHeight="1" x14ac:dyDescent="0.25">
      <c r="A529" s="4666"/>
      <c r="B529" s="4666"/>
      <c r="C529" s="4666"/>
      <c r="D529" s="4666"/>
      <c r="E529" s="4666"/>
      <c r="F529" s="4666"/>
      <c r="G529" s="4666"/>
      <c r="H529" s="4666"/>
      <c r="I529" s="4666"/>
      <c r="J529" s="4666"/>
      <c r="K529" s="4666"/>
      <c r="L529" s="4666"/>
      <c r="M529" s="4666"/>
      <c r="N529" s="4666"/>
      <c r="O529" s="4666"/>
      <c r="P529" s="1102" t="s">
        <v>38</v>
      </c>
      <c r="Q529" s="1102" t="s">
        <v>39</v>
      </c>
      <c r="R529" s="1107">
        <v>526</v>
      </c>
      <c r="S529" s="1108">
        <f>ROUND(K527,2)*R529</f>
        <v>1893.6000000000001</v>
      </c>
    </row>
    <row r="530" spans="1:19" ht="45" customHeight="1" x14ac:dyDescent="0.25">
      <c r="A530" s="4666"/>
      <c r="B530" s="4666"/>
      <c r="C530" s="4666"/>
      <c r="D530" s="4666"/>
      <c r="E530" s="4666"/>
      <c r="F530" s="4666"/>
      <c r="G530" s="4666"/>
      <c r="H530" s="4666"/>
      <c r="I530" s="4666"/>
      <c r="J530" s="4666"/>
      <c r="K530" s="4666"/>
      <c r="L530" s="4666"/>
      <c r="M530" s="4666"/>
      <c r="N530" s="4666"/>
      <c r="O530" s="4666"/>
      <c r="P530" s="1102" t="s">
        <v>40</v>
      </c>
      <c r="Q530" s="1102" t="s">
        <v>41</v>
      </c>
      <c r="R530" s="1109">
        <v>526</v>
      </c>
      <c r="S530" s="1110">
        <f>ROUND(K527,2)*R530</f>
        <v>1893.6000000000001</v>
      </c>
    </row>
    <row r="531" spans="1:19" ht="45" customHeight="1" x14ac:dyDescent="0.25">
      <c r="A531" s="4666"/>
      <c r="B531" s="4666"/>
      <c r="C531" s="4666"/>
      <c r="D531" s="4666"/>
      <c r="E531" s="4666"/>
      <c r="F531" s="4666"/>
      <c r="G531" s="4666"/>
      <c r="H531" s="4666"/>
      <c r="I531" s="4666"/>
      <c r="J531" s="4666"/>
      <c r="K531" s="4666"/>
      <c r="L531" s="4666"/>
      <c r="M531" s="4666"/>
      <c r="N531" s="4666"/>
      <c r="O531" s="4666"/>
      <c r="P531" s="1102" t="s">
        <v>42</v>
      </c>
      <c r="Q531" s="1102" t="s">
        <v>43</v>
      </c>
      <c r="R531" s="1111">
        <v>526</v>
      </c>
      <c r="S531" s="1112">
        <f>ROUND(K527,2)*R531</f>
        <v>1893.6000000000001</v>
      </c>
    </row>
    <row r="532" spans="1:19" ht="45" customHeight="1" x14ac:dyDescent="0.25">
      <c r="A532" s="4666"/>
      <c r="B532" s="4666"/>
      <c r="C532" s="4666"/>
      <c r="D532" s="4666"/>
      <c r="E532" s="4666"/>
      <c r="F532" s="4666"/>
      <c r="G532" s="4666"/>
      <c r="H532" s="4666"/>
      <c r="I532" s="4666"/>
      <c r="J532" s="4666"/>
      <c r="K532" s="4666"/>
      <c r="L532" s="4666"/>
      <c r="M532" s="4666"/>
      <c r="N532" s="4666"/>
      <c r="O532" s="4666"/>
      <c r="P532" s="1102" t="s">
        <v>44</v>
      </c>
      <c r="Q532" s="1102" t="s">
        <v>45</v>
      </c>
      <c r="R532" s="1113">
        <v>526</v>
      </c>
      <c r="S532" s="1114">
        <f>ROUND(K527,2)*R532</f>
        <v>1893.6000000000001</v>
      </c>
    </row>
    <row r="533" spans="1:19" ht="45" customHeight="1" x14ac:dyDescent="0.25">
      <c r="A533" s="4666"/>
      <c r="B533" s="4666"/>
      <c r="C533" s="4666"/>
      <c r="D533" s="4666"/>
      <c r="E533" s="4666"/>
      <c r="F533" s="4666"/>
      <c r="G533" s="4666"/>
      <c r="H533" s="4666"/>
      <c r="I533" s="4666"/>
      <c r="J533" s="4666"/>
      <c r="K533" s="4666"/>
      <c r="L533" s="4666"/>
      <c r="M533" s="4666"/>
      <c r="N533" s="4666"/>
      <c r="O533" s="4666"/>
      <c r="P533" s="1102" t="s">
        <v>46</v>
      </c>
      <c r="Q533" s="1102" t="s">
        <v>47</v>
      </c>
      <c r="R533" s="1115">
        <v>526</v>
      </c>
      <c r="S533" s="1116">
        <f>ROUND(K527,2)*R533</f>
        <v>1893.6000000000001</v>
      </c>
    </row>
    <row r="534" spans="1:19" ht="45" customHeight="1" x14ac:dyDescent="0.25">
      <c r="A534" s="4666"/>
      <c r="B534" s="4666"/>
      <c r="C534" s="4666"/>
      <c r="D534" s="4666"/>
      <c r="E534" s="4666"/>
      <c r="F534" s="4666"/>
      <c r="G534" s="4666"/>
      <c r="H534" s="4666"/>
      <c r="I534" s="4666"/>
      <c r="J534" s="4666"/>
      <c r="K534" s="4666"/>
      <c r="L534" s="4666"/>
      <c r="M534" s="4666"/>
      <c r="N534" s="4666"/>
      <c r="O534" s="4666"/>
      <c r="P534" s="1102" t="s">
        <v>48</v>
      </c>
      <c r="Q534" s="1102" t="s">
        <v>49</v>
      </c>
      <c r="R534" s="1117">
        <v>526</v>
      </c>
      <c r="S534" s="1118">
        <f>ROUND(K527,2)*R534</f>
        <v>1893.6000000000001</v>
      </c>
    </row>
    <row r="535" spans="1:19" ht="45" customHeight="1" x14ac:dyDescent="0.25">
      <c r="A535" s="4666"/>
      <c r="B535" s="4666"/>
      <c r="C535" s="4666"/>
      <c r="D535" s="4666"/>
      <c r="E535" s="4666"/>
      <c r="F535" s="4666"/>
      <c r="G535" s="4666"/>
      <c r="H535" s="4666"/>
      <c r="I535" s="4666"/>
      <c r="J535" s="4666"/>
      <c r="K535" s="4666"/>
      <c r="L535" s="4666"/>
      <c r="M535" s="4666"/>
      <c r="N535" s="4666"/>
      <c r="O535" s="4666"/>
      <c r="P535" s="1102" t="s">
        <v>50</v>
      </c>
      <c r="Q535" s="1102" t="s">
        <v>51</v>
      </c>
      <c r="R535" s="1119">
        <v>526</v>
      </c>
      <c r="S535" s="1120">
        <f>ROUND(K527,2)*R535</f>
        <v>1893.6000000000001</v>
      </c>
    </row>
    <row r="536" spans="1:19" ht="45" customHeight="1" x14ac:dyDescent="0.25">
      <c r="A536" s="4666"/>
      <c r="B536" s="4666"/>
      <c r="C536" s="4666"/>
      <c r="D536" s="4666"/>
      <c r="E536" s="4666"/>
      <c r="F536" s="4666"/>
      <c r="G536" s="4666"/>
      <c r="H536" s="4666"/>
      <c r="I536" s="4666"/>
      <c r="J536" s="4666"/>
      <c r="K536" s="4666"/>
      <c r="L536" s="4666"/>
      <c r="M536" s="4666"/>
      <c r="N536" s="4666"/>
      <c r="O536" s="4666"/>
      <c r="P536" s="1102" t="s">
        <v>52</v>
      </c>
      <c r="Q536" s="1102" t="s">
        <v>53</v>
      </c>
      <c r="R536" s="1121">
        <v>526</v>
      </c>
      <c r="S536" s="1122">
        <f>ROUND(K527,2)*R536</f>
        <v>1893.6000000000001</v>
      </c>
    </row>
    <row r="537" spans="1:19" ht="45" customHeight="1" x14ac:dyDescent="0.25">
      <c r="A537" s="4666"/>
      <c r="B537" s="4666"/>
      <c r="C537" s="4666"/>
      <c r="D537" s="4666"/>
      <c r="E537" s="4666"/>
      <c r="F537" s="4666"/>
      <c r="G537" s="4666"/>
      <c r="H537" s="4666"/>
      <c r="I537" s="4666"/>
      <c r="J537" s="4666"/>
      <c r="K537" s="4666"/>
      <c r="L537" s="4666"/>
      <c r="M537" s="4666"/>
      <c r="N537" s="4666"/>
      <c r="O537" s="4666"/>
      <c r="P537" s="1102" t="s">
        <v>54</v>
      </c>
      <c r="Q537" s="1102" t="s">
        <v>55</v>
      </c>
      <c r="R537" s="1123">
        <v>526</v>
      </c>
      <c r="S537" s="1124">
        <f>ROUND(K527,2)*R537</f>
        <v>1893.6000000000001</v>
      </c>
    </row>
    <row r="538" spans="1:19" ht="45" customHeight="1" x14ac:dyDescent="0.25">
      <c r="A538" s="4666"/>
      <c r="B538" s="4666"/>
      <c r="C538" s="4666"/>
      <c r="D538" s="4666"/>
      <c r="E538" s="4666"/>
      <c r="F538" s="4666"/>
      <c r="G538" s="4666"/>
      <c r="H538" s="4666"/>
      <c r="I538" s="4666"/>
      <c r="J538" s="4666"/>
      <c r="K538" s="4666"/>
      <c r="L538" s="4666"/>
      <c r="M538" s="4666"/>
      <c r="N538" s="4666"/>
      <c r="O538" s="4666"/>
      <c r="P538" s="1102" t="s">
        <v>56</v>
      </c>
      <c r="Q538" s="1102" t="s">
        <v>57</v>
      </c>
      <c r="R538" s="1125">
        <v>526</v>
      </c>
      <c r="S538" s="1126">
        <f>ROUND(K527,2)*R538</f>
        <v>1893.6000000000001</v>
      </c>
    </row>
    <row r="539" spans="1:19" ht="45" customHeight="1" x14ac:dyDescent="0.25">
      <c r="A539" s="5632" t="s">
        <v>23</v>
      </c>
      <c r="B539" s="5632" t="s">
        <v>188</v>
      </c>
      <c r="C539" s="5632" t="s">
        <v>25</v>
      </c>
      <c r="D539" s="5632" t="s">
        <v>189</v>
      </c>
      <c r="E539" s="5632" t="s">
        <v>190</v>
      </c>
      <c r="F539" s="5633">
        <f>R539+R540+R541+R542+R543+R544+R545+R546+R547+R548+R549+R550</f>
        <v>127.80000000000003</v>
      </c>
      <c r="G539" s="5632" t="s">
        <v>148</v>
      </c>
      <c r="H539" s="5634">
        <v>37.700000000000003</v>
      </c>
      <c r="I539" s="5635">
        <v>37.700000000000003</v>
      </c>
      <c r="J539" s="5636">
        <v>0.2288</v>
      </c>
      <c r="K539" s="5637">
        <f>ROUND(I539,2)+(ROUND(I539,2)*J539)</f>
        <v>46.325760000000002</v>
      </c>
      <c r="L539" s="5638">
        <f>ROUND(S539,2)+ROUND(S540,2)+ROUND(S541,2)+ROUND(S542,2)+ROUND(S543,2)+ROUND(S544,2)+ROUND(S545,2)+ROUND(S546,2)+ROUND(S547,2)+ROUND(S548,2)+ROUND(S549,2)+ROUND(S550,2)</f>
        <v>5920.9199999999992</v>
      </c>
      <c r="M539" s="5632"/>
      <c r="N539" s="5632" t="s">
        <v>48</v>
      </c>
      <c r="O539" s="5632" t="s">
        <v>175</v>
      </c>
      <c r="P539" s="1127" t="s">
        <v>20</v>
      </c>
      <c r="Q539" s="1127" t="s">
        <v>29</v>
      </c>
      <c r="R539" s="1128">
        <v>10.65</v>
      </c>
      <c r="S539" s="1129">
        <f>ROUND(K539,2)*R539</f>
        <v>493.41449999999998</v>
      </c>
    </row>
    <row r="540" spans="1:19" ht="45" customHeight="1" x14ac:dyDescent="0.25">
      <c r="A540" s="4666"/>
      <c r="B540" s="4666"/>
      <c r="C540" s="4666"/>
      <c r="D540" s="4666"/>
      <c r="E540" s="4666"/>
      <c r="F540" s="4666"/>
      <c r="G540" s="4666"/>
      <c r="H540" s="4666"/>
      <c r="I540" s="4666"/>
      <c r="J540" s="4666"/>
      <c r="K540" s="4666"/>
      <c r="L540" s="4666"/>
      <c r="M540" s="4666"/>
      <c r="N540" s="4666"/>
      <c r="O540" s="4666"/>
      <c r="P540" s="1127" t="s">
        <v>30</v>
      </c>
      <c r="Q540" s="1127" t="s">
        <v>37</v>
      </c>
      <c r="R540" s="1130">
        <v>10.65</v>
      </c>
      <c r="S540" s="1131">
        <f>ROUND(K539,2)*R540</f>
        <v>493.41449999999998</v>
      </c>
    </row>
    <row r="541" spans="1:19" ht="45" customHeight="1" x14ac:dyDescent="0.25">
      <c r="A541" s="4666"/>
      <c r="B541" s="4666"/>
      <c r="C541" s="4666"/>
      <c r="D541" s="4666"/>
      <c r="E541" s="4666"/>
      <c r="F541" s="4666"/>
      <c r="G541" s="4666"/>
      <c r="H541" s="4666"/>
      <c r="I541" s="4666"/>
      <c r="J541" s="4666"/>
      <c r="K541" s="4666"/>
      <c r="L541" s="4666"/>
      <c r="M541" s="4666"/>
      <c r="N541" s="4666"/>
      <c r="O541" s="4666"/>
      <c r="P541" s="1127" t="s">
        <v>38</v>
      </c>
      <c r="Q541" s="1127" t="s">
        <v>39</v>
      </c>
      <c r="R541" s="1132">
        <v>10.65</v>
      </c>
      <c r="S541" s="1133">
        <f>ROUND(K539,2)*R541</f>
        <v>493.41449999999998</v>
      </c>
    </row>
    <row r="542" spans="1:19" ht="45" customHeight="1" x14ac:dyDescent="0.25">
      <c r="A542" s="4666"/>
      <c r="B542" s="4666"/>
      <c r="C542" s="4666"/>
      <c r="D542" s="4666"/>
      <c r="E542" s="4666"/>
      <c r="F542" s="4666"/>
      <c r="G542" s="4666"/>
      <c r="H542" s="4666"/>
      <c r="I542" s="4666"/>
      <c r="J542" s="4666"/>
      <c r="K542" s="4666"/>
      <c r="L542" s="4666"/>
      <c r="M542" s="4666"/>
      <c r="N542" s="4666"/>
      <c r="O542" s="4666"/>
      <c r="P542" s="1127" t="s">
        <v>40</v>
      </c>
      <c r="Q542" s="1127" t="s">
        <v>41</v>
      </c>
      <c r="R542" s="1134">
        <v>10.65</v>
      </c>
      <c r="S542" s="1135">
        <f>ROUND(K539,2)*R542</f>
        <v>493.41449999999998</v>
      </c>
    </row>
    <row r="543" spans="1:19" ht="45" customHeight="1" x14ac:dyDescent="0.25">
      <c r="A543" s="4666"/>
      <c r="B543" s="4666"/>
      <c r="C543" s="4666"/>
      <c r="D543" s="4666"/>
      <c r="E543" s="4666"/>
      <c r="F543" s="4666"/>
      <c r="G543" s="4666"/>
      <c r="H543" s="4666"/>
      <c r="I543" s="4666"/>
      <c r="J543" s="4666"/>
      <c r="K543" s="4666"/>
      <c r="L543" s="4666"/>
      <c r="M543" s="4666"/>
      <c r="N543" s="4666"/>
      <c r="O543" s="4666"/>
      <c r="P543" s="1127" t="s">
        <v>42</v>
      </c>
      <c r="Q543" s="1127" t="s">
        <v>43</v>
      </c>
      <c r="R543" s="1136">
        <v>10.65</v>
      </c>
      <c r="S543" s="1137">
        <f>ROUND(K539,2)*R543</f>
        <v>493.41449999999998</v>
      </c>
    </row>
    <row r="544" spans="1:19" ht="45" customHeight="1" x14ac:dyDescent="0.25">
      <c r="A544" s="4666"/>
      <c r="B544" s="4666"/>
      <c r="C544" s="4666"/>
      <c r="D544" s="4666"/>
      <c r="E544" s="4666"/>
      <c r="F544" s="4666"/>
      <c r="G544" s="4666"/>
      <c r="H544" s="4666"/>
      <c r="I544" s="4666"/>
      <c r="J544" s="4666"/>
      <c r="K544" s="4666"/>
      <c r="L544" s="4666"/>
      <c r="M544" s="4666"/>
      <c r="N544" s="4666"/>
      <c r="O544" s="4666"/>
      <c r="P544" s="1127" t="s">
        <v>44</v>
      </c>
      <c r="Q544" s="1127" t="s">
        <v>45</v>
      </c>
      <c r="R544" s="1138">
        <v>10.65</v>
      </c>
      <c r="S544" s="1139">
        <f>ROUND(K539,2)*R544</f>
        <v>493.41449999999998</v>
      </c>
    </row>
    <row r="545" spans="1:19" ht="45" customHeight="1" x14ac:dyDescent="0.25">
      <c r="A545" s="4666"/>
      <c r="B545" s="4666"/>
      <c r="C545" s="4666"/>
      <c r="D545" s="4666"/>
      <c r="E545" s="4666"/>
      <c r="F545" s="4666"/>
      <c r="G545" s="4666"/>
      <c r="H545" s="4666"/>
      <c r="I545" s="4666"/>
      <c r="J545" s="4666"/>
      <c r="K545" s="4666"/>
      <c r="L545" s="4666"/>
      <c r="M545" s="4666"/>
      <c r="N545" s="4666"/>
      <c r="O545" s="4666"/>
      <c r="P545" s="1127" t="s">
        <v>46</v>
      </c>
      <c r="Q545" s="1127" t="s">
        <v>47</v>
      </c>
      <c r="R545" s="1140">
        <v>10.65</v>
      </c>
      <c r="S545" s="1141">
        <f>ROUND(K539,2)*R545</f>
        <v>493.41449999999998</v>
      </c>
    </row>
    <row r="546" spans="1:19" ht="45" customHeight="1" x14ac:dyDescent="0.25">
      <c r="A546" s="4666"/>
      <c r="B546" s="4666"/>
      <c r="C546" s="4666"/>
      <c r="D546" s="4666"/>
      <c r="E546" s="4666"/>
      <c r="F546" s="4666"/>
      <c r="G546" s="4666"/>
      <c r="H546" s="4666"/>
      <c r="I546" s="4666"/>
      <c r="J546" s="4666"/>
      <c r="K546" s="4666"/>
      <c r="L546" s="4666"/>
      <c r="M546" s="4666"/>
      <c r="N546" s="4666"/>
      <c r="O546" s="4666"/>
      <c r="P546" s="1127" t="s">
        <v>48</v>
      </c>
      <c r="Q546" s="1127" t="s">
        <v>49</v>
      </c>
      <c r="R546" s="1142">
        <v>10.65</v>
      </c>
      <c r="S546" s="1143">
        <f>ROUND(K539,2)*R546</f>
        <v>493.41449999999998</v>
      </c>
    </row>
    <row r="547" spans="1:19" ht="45" customHeight="1" x14ac:dyDescent="0.25">
      <c r="A547" s="4666"/>
      <c r="B547" s="4666"/>
      <c r="C547" s="4666"/>
      <c r="D547" s="4666"/>
      <c r="E547" s="4666"/>
      <c r="F547" s="4666"/>
      <c r="G547" s="4666"/>
      <c r="H547" s="4666"/>
      <c r="I547" s="4666"/>
      <c r="J547" s="4666"/>
      <c r="K547" s="4666"/>
      <c r="L547" s="4666"/>
      <c r="M547" s="4666"/>
      <c r="N547" s="4666"/>
      <c r="O547" s="4666"/>
      <c r="P547" s="1127" t="s">
        <v>50</v>
      </c>
      <c r="Q547" s="1127" t="s">
        <v>51</v>
      </c>
      <c r="R547" s="1144">
        <v>10.65</v>
      </c>
      <c r="S547" s="1145">
        <f>ROUND(K539,2)*R547</f>
        <v>493.41449999999998</v>
      </c>
    </row>
    <row r="548" spans="1:19" ht="45" customHeight="1" x14ac:dyDescent="0.25">
      <c r="A548" s="4666"/>
      <c r="B548" s="4666"/>
      <c r="C548" s="4666"/>
      <c r="D548" s="4666"/>
      <c r="E548" s="4666"/>
      <c r="F548" s="4666"/>
      <c r="G548" s="4666"/>
      <c r="H548" s="4666"/>
      <c r="I548" s="4666"/>
      <c r="J548" s="4666"/>
      <c r="K548" s="4666"/>
      <c r="L548" s="4666"/>
      <c r="M548" s="4666"/>
      <c r="N548" s="4666"/>
      <c r="O548" s="4666"/>
      <c r="P548" s="1127" t="s">
        <v>52</v>
      </c>
      <c r="Q548" s="1127" t="s">
        <v>53</v>
      </c>
      <c r="R548" s="1146">
        <v>10.65</v>
      </c>
      <c r="S548" s="1147">
        <f>ROUND(K539,2)*R548</f>
        <v>493.41449999999998</v>
      </c>
    </row>
    <row r="549" spans="1:19" ht="45" customHeight="1" x14ac:dyDescent="0.25">
      <c r="A549" s="4666"/>
      <c r="B549" s="4666"/>
      <c r="C549" s="4666"/>
      <c r="D549" s="4666"/>
      <c r="E549" s="4666"/>
      <c r="F549" s="4666"/>
      <c r="G549" s="4666"/>
      <c r="H549" s="4666"/>
      <c r="I549" s="4666"/>
      <c r="J549" s="4666"/>
      <c r="K549" s="4666"/>
      <c r="L549" s="4666"/>
      <c r="M549" s="4666"/>
      <c r="N549" s="4666"/>
      <c r="O549" s="4666"/>
      <c r="P549" s="1127" t="s">
        <v>54</v>
      </c>
      <c r="Q549" s="1127" t="s">
        <v>55</v>
      </c>
      <c r="R549" s="1148">
        <v>10.65</v>
      </c>
      <c r="S549" s="1149">
        <f>ROUND(K539,2)*R549</f>
        <v>493.41449999999998</v>
      </c>
    </row>
    <row r="550" spans="1:19" ht="45" customHeight="1" x14ac:dyDescent="0.25">
      <c r="A550" s="4666"/>
      <c r="B550" s="4666"/>
      <c r="C550" s="4666"/>
      <c r="D550" s="4666"/>
      <c r="E550" s="4666"/>
      <c r="F550" s="4666"/>
      <c r="G550" s="4666"/>
      <c r="H550" s="4666"/>
      <c r="I550" s="4666"/>
      <c r="J550" s="4666"/>
      <c r="K550" s="4666"/>
      <c r="L550" s="4666"/>
      <c r="M550" s="4666"/>
      <c r="N550" s="4666"/>
      <c r="O550" s="4666"/>
      <c r="P550" s="1127" t="s">
        <v>56</v>
      </c>
      <c r="Q550" s="1127" t="s">
        <v>57</v>
      </c>
      <c r="R550" s="1150">
        <v>10.65</v>
      </c>
      <c r="S550" s="1151">
        <f>ROUND(K539,2)*R550</f>
        <v>493.41449999999998</v>
      </c>
    </row>
    <row r="551" spans="1:19" ht="45" customHeight="1" x14ac:dyDescent="0.25">
      <c r="A551" s="5639" t="s">
        <v>23</v>
      </c>
      <c r="B551" s="5639" t="s">
        <v>191</v>
      </c>
      <c r="C551" s="5639" t="s">
        <v>25</v>
      </c>
      <c r="D551" s="5639" t="s">
        <v>192</v>
      </c>
      <c r="E551" s="5639" t="s">
        <v>193</v>
      </c>
      <c r="F551" s="5640">
        <f>R551+R552+R553+R554+R555+R556+R557+R558+R559+R560+R561+R562</f>
        <v>48</v>
      </c>
      <c r="G551" s="5639" t="s">
        <v>174</v>
      </c>
      <c r="H551" s="5641">
        <v>1470.79</v>
      </c>
      <c r="I551" s="5642">
        <v>1470.79</v>
      </c>
      <c r="J551" s="5643">
        <v>0.2288</v>
      </c>
      <c r="K551" s="5644">
        <f>ROUND(I551,2)+(ROUND(I551,2)*J551)</f>
        <v>1807.306752</v>
      </c>
      <c r="L551" s="5645">
        <f>ROUND(S551,2)+ROUND(S552,2)+ROUND(S553,2)+ROUND(S554,2)+ROUND(S555,2)+ROUND(S556,2)+ROUND(S557,2)+ROUND(S558,2)+ROUND(S559,2)+ROUND(S560,2)+ROUND(S561,2)+ROUND(S562,2)</f>
        <v>86750.88</v>
      </c>
      <c r="M551" s="5639"/>
      <c r="N551" s="5639" t="s">
        <v>48</v>
      </c>
      <c r="O551" s="5639" t="s">
        <v>175</v>
      </c>
      <c r="P551" s="1152" t="s">
        <v>20</v>
      </c>
      <c r="Q551" s="1152" t="s">
        <v>29</v>
      </c>
      <c r="R551" s="1153">
        <v>4</v>
      </c>
      <c r="S551" s="1154">
        <f>ROUND(K551,2)*R551</f>
        <v>7229.24</v>
      </c>
    </row>
    <row r="552" spans="1:19" ht="45" customHeight="1" x14ac:dyDescent="0.25">
      <c r="A552" s="4666"/>
      <c r="B552" s="4666"/>
      <c r="C552" s="4666"/>
      <c r="D552" s="4666"/>
      <c r="E552" s="4666"/>
      <c r="F552" s="4666"/>
      <c r="G552" s="4666"/>
      <c r="H552" s="4666"/>
      <c r="I552" s="4666"/>
      <c r="J552" s="4666"/>
      <c r="K552" s="4666"/>
      <c r="L552" s="4666"/>
      <c r="M552" s="4666"/>
      <c r="N552" s="4666"/>
      <c r="O552" s="4666"/>
      <c r="P552" s="1152" t="s">
        <v>30</v>
      </c>
      <c r="Q552" s="1152" t="s">
        <v>37</v>
      </c>
      <c r="R552" s="1155">
        <v>4</v>
      </c>
      <c r="S552" s="1156">
        <f>ROUND(K551,2)*R552</f>
        <v>7229.24</v>
      </c>
    </row>
    <row r="553" spans="1:19" ht="45" customHeight="1" x14ac:dyDescent="0.25">
      <c r="A553" s="4666"/>
      <c r="B553" s="4666"/>
      <c r="C553" s="4666"/>
      <c r="D553" s="4666"/>
      <c r="E553" s="4666"/>
      <c r="F553" s="4666"/>
      <c r="G553" s="4666"/>
      <c r="H553" s="4666"/>
      <c r="I553" s="4666"/>
      <c r="J553" s="4666"/>
      <c r="K553" s="4666"/>
      <c r="L553" s="4666"/>
      <c r="M553" s="4666"/>
      <c r="N553" s="4666"/>
      <c r="O553" s="4666"/>
      <c r="P553" s="1152" t="s">
        <v>38</v>
      </c>
      <c r="Q553" s="1152" t="s">
        <v>39</v>
      </c>
      <c r="R553" s="1157">
        <v>4</v>
      </c>
      <c r="S553" s="1158">
        <f>ROUND(K551,2)*R553</f>
        <v>7229.24</v>
      </c>
    </row>
    <row r="554" spans="1:19" ht="45" customHeight="1" x14ac:dyDescent="0.25">
      <c r="A554" s="4666"/>
      <c r="B554" s="4666"/>
      <c r="C554" s="4666"/>
      <c r="D554" s="4666"/>
      <c r="E554" s="4666"/>
      <c r="F554" s="4666"/>
      <c r="G554" s="4666"/>
      <c r="H554" s="4666"/>
      <c r="I554" s="4666"/>
      <c r="J554" s="4666"/>
      <c r="K554" s="4666"/>
      <c r="L554" s="4666"/>
      <c r="M554" s="4666"/>
      <c r="N554" s="4666"/>
      <c r="O554" s="4666"/>
      <c r="P554" s="1152" t="s">
        <v>40</v>
      </c>
      <c r="Q554" s="1152" t="s">
        <v>41</v>
      </c>
      <c r="R554" s="1159">
        <v>4</v>
      </c>
      <c r="S554" s="1160">
        <f>ROUND(K551,2)*R554</f>
        <v>7229.24</v>
      </c>
    </row>
    <row r="555" spans="1:19" ht="45" customHeight="1" x14ac:dyDescent="0.25">
      <c r="A555" s="4666"/>
      <c r="B555" s="4666"/>
      <c r="C555" s="4666"/>
      <c r="D555" s="4666"/>
      <c r="E555" s="4666"/>
      <c r="F555" s="4666"/>
      <c r="G555" s="4666"/>
      <c r="H555" s="4666"/>
      <c r="I555" s="4666"/>
      <c r="J555" s="4666"/>
      <c r="K555" s="4666"/>
      <c r="L555" s="4666"/>
      <c r="M555" s="4666"/>
      <c r="N555" s="4666"/>
      <c r="O555" s="4666"/>
      <c r="P555" s="1152" t="s">
        <v>42</v>
      </c>
      <c r="Q555" s="1152" t="s">
        <v>43</v>
      </c>
      <c r="R555" s="1161">
        <v>4</v>
      </c>
      <c r="S555" s="1162">
        <f>ROUND(K551,2)*R555</f>
        <v>7229.24</v>
      </c>
    </row>
    <row r="556" spans="1:19" ht="45" customHeight="1" x14ac:dyDescent="0.25">
      <c r="A556" s="4666"/>
      <c r="B556" s="4666"/>
      <c r="C556" s="4666"/>
      <c r="D556" s="4666"/>
      <c r="E556" s="4666"/>
      <c r="F556" s="4666"/>
      <c r="G556" s="4666"/>
      <c r="H556" s="4666"/>
      <c r="I556" s="4666"/>
      <c r="J556" s="4666"/>
      <c r="K556" s="4666"/>
      <c r="L556" s="4666"/>
      <c r="M556" s="4666"/>
      <c r="N556" s="4666"/>
      <c r="O556" s="4666"/>
      <c r="P556" s="1152" t="s">
        <v>44</v>
      </c>
      <c r="Q556" s="1152" t="s">
        <v>45</v>
      </c>
      <c r="R556" s="1163">
        <v>4</v>
      </c>
      <c r="S556" s="1164">
        <f>ROUND(K551,2)*R556</f>
        <v>7229.24</v>
      </c>
    </row>
    <row r="557" spans="1:19" ht="45" customHeight="1" x14ac:dyDescent="0.25">
      <c r="A557" s="4666"/>
      <c r="B557" s="4666"/>
      <c r="C557" s="4666"/>
      <c r="D557" s="4666"/>
      <c r="E557" s="4666"/>
      <c r="F557" s="4666"/>
      <c r="G557" s="4666"/>
      <c r="H557" s="4666"/>
      <c r="I557" s="4666"/>
      <c r="J557" s="4666"/>
      <c r="K557" s="4666"/>
      <c r="L557" s="4666"/>
      <c r="M557" s="4666"/>
      <c r="N557" s="4666"/>
      <c r="O557" s="4666"/>
      <c r="P557" s="1152" t="s">
        <v>46</v>
      </c>
      <c r="Q557" s="1152" t="s">
        <v>47</v>
      </c>
      <c r="R557" s="1165">
        <v>4</v>
      </c>
      <c r="S557" s="1166">
        <f>ROUND(K551,2)*R557</f>
        <v>7229.24</v>
      </c>
    </row>
    <row r="558" spans="1:19" ht="45" customHeight="1" x14ac:dyDescent="0.25">
      <c r="A558" s="4666"/>
      <c r="B558" s="4666"/>
      <c r="C558" s="4666"/>
      <c r="D558" s="4666"/>
      <c r="E558" s="4666"/>
      <c r="F558" s="4666"/>
      <c r="G558" s="4666"/>
      <c r="H558" s="4666"/>
      <c r="I558" s="4666"/>
      <c r="J558" s="4666"/>
      <c r="K558" s="4666"/>
      <c r="L558" s="4666"/>
      <c r="M558" s="4666"/>
      <c r="N558" s="4666"/>
      <c r="O558" s="4666"/>
      <c r="P558" s="1152" t="s">
        <v>48</v>
      </c>
      <c r="Q558" s="1152" t="s">
        <v>49</v>
      </c>
      <c r="R558" s="1167">
        <v>4</v>
      </c>
      <c r="S558" s="1168">
        <f>ROUND(K551,2)*R558</f>
        <v>7229.24</v>
      </c>
    </row>
    <row r="559" spans="1:19" ht="45" customHeight="1" x14ac:dyDescent="0.25">
      <c r="A559" s="4666"/>
      <c r="B559" s="4666"/>
      <c r="C559" s="4666"/>
      <c r="D559" s="4666"/>
      <c r="E559" s="4666"/>
      <c r="F559" s="4666"/>
      <c r="G559" s="4666"/>
      <c r="H559" s="4666"/>
      <c r="I559" s="4666"/>
      <c r="J559" s="4666"/>
      <c r="K559" s="4666"/>
      <c r="L559" s="4666"/>
      <c r="M559" s="4666"/>
      <c r="N559" s="4666"/>
      <c r="O559" s="4666"/>
      <c r="P559" s="1152" t="s">
        <v>50</v>
      </c>
      <c r="Q559" s="1152" t="s">
        <v>51</v>
      </c>
      <c r="R559" s="1169">
        <v>4</v>
      </c>
      <c r="S559" s="1170">
        <f>ROUND(K551,2)*R559</f>
        <v>7229.24</v>
      </c>
    </row>
    <row r="560" spans="1:19" ht="45" customHeight="1" x14ac:dyDescent="0.25">
      <c r="A560" s="4666"/>
      <c r="B560" s="4666"/>
      <c r="C560" s="4666"/>
      <c r="D560" s="4666"/>
      <c r="E560" s="4666"/>
      <c r="F560" s="4666"/>
      <c r="G560" s="4666"/>
      <c r="H560" s="4666"/>
      <c r="I560" s="4666"/>
      <c r="J560" s="4666"/>
      <c r="K560" s="4666"/>
      <c r="L560" s="4666"/>
      <c r="M560" s="4666"/>
      <c r="N560" s="4666"/>
      <c r="O560" s="4666"/>
      <c r="P560" s="1152" t="s">
        <v>52</v>
      </c>
      <c r="Q560" s="1152" t="s">
        <v>53</v>
      </c>
      <c r="R560" s="1171">
        <v>4</v>
      </c>
      <c r="S560" s="1172">
        <f>ROUND(K551,2)*R560</f>
        <v>7229.24</v>
      </c>
    </row>
    <row r="561" spans="1:19" ht="45" customHeight="1" x14ac:dyDescent="0.25">
      <c r="A561" s="4666"/>
      <c r="B561" s="4666"/>
      <c r="C561" s="4666"/>
      <c r="D561" s="4666"/>
      <c r="E561" s="4666"/>
      <c r="F561" s="4666"/>
      <c r="G561" s="4666"/>
      <c r="H561" s="4666"/>
      <c r="I561" s="4666"/>
      <c r="J561" s="4666"/>
      <c r="K561" s="4666"/>
      <c r="L561" s="4666"/>
      <c r="M561" s="4666"/>
      <c r="N561" s="4666"/>
      <c r="O561" s="4666"/>
      <c r="P561" s="1152" t="s">
        <v>54</v>
      </c>
      <c r="Q561" s="1152" t="s">
        <v>55</v>
      </c>
      <c r="R561" s="1173">
        <v>4</v>
      </c>
      <c r="S561" s="1174">
        <f>ROUND(K551,2)*R561</f>
        <v>7229.24</v>
      </c>
    </row>
    <row r="562" spans="1:19" ht="45" customHeight="1" x14ac:dyDescent="0.25">
      <c r="A562" s="4666"/>
      <c r="B562" s="4666"/>
      <c r="C562" s="4666"/>
      <c r="D562" s="4666"/>
      <c r="E562" s="4666"/>
      <c r="F562" s="4666"/>
      <c r="G562" s="4666"/>
      <c r="H562" s="4666"/>
      <c r="I562" s="4666"/>
      <c r="J562" s="4666"/>
      <c r="K562" s="4666"/>
      <c r="L562" s="4666"/>
      <c r="M562" s="4666"/>
      <c r="N562" s="4666"/>
      <c r="O562" s="4666"/>
      <c r="P562" s="1152" t="s">
        <v>56</v>
      </c>
      <c r="Q562" s="1152" t="s">
        <v>57</v>
      </c>
      <c r="R562" s="1175">
        <v>4</v>
      </c>
      <c r="S562" s="1176">
        <f>ROUND(K551,2)*R562</f>
        <v>7229.24</v>
      </c>
    </row>
    <row r="563" spans="1:19" ht="45" customHeight="1" x14ac:dyDescent="0.25">
      <c r="A563" s="1177" t="s">
        <v>19</v>
      </c>
      <c r="B563" s="1177" t="s">
        <v>50</v>
      </c>
      <c r="C563" s="1177" t="s">
        <v>21</v>
      </c>
      <c r="D563" s="1177" t="s">
        <v>21</v>
      </c>
      <c r="E563" s="1177" t="s">
        <v>194</v>
      </c>
      <c r="F563" s="1177" t="s">
        <v>21</v>
      </c>
      <c r="G563" s="1177" t="s">
        <v>21</v>
      </c>
      <c r="H563" s="1177" t="s">
        <v>21</v>
      </c>
      <c r="I563" s="1177" t="s">
        <v>21</v>
      </c>
      <c r="J563" s="1177" t="s">
        <v>21</v>
      </c>
      <c r="K563" s="1177" t="s">
        <v>21</v>
      </c>
      <c r="L563" s="1178">
        <f>ROUND(L564,2)+ROUND(L576,2)+ROUND(L588,2)+ROUND(L600,2)+ROUND(L612,2)+ROUND(L624,2)+ROUND(L636,2)+ROUND(L648,2)+ROUND(L660,2)+ROUND(L672,2)+ROUND(L684,2)+ROUND(L696,2)</f>
        <v>141130.32</v>
      </c>
      <c r="M563" s="1177" t="s">
        <v>21</v>
      </c>
      <c r="N563" s="1177" t="s">
        <v>21</v>
      </c>
      <c r="O563" s="1177" t="s">
        <v>21</v>
      </c>
      <c r="P563" s="1177" t="s">
        <v>21</v>
      </c>
      <c r="Q563" s="1177" t="s">
        <v>21</v>
      </c>
      <c r="R563" s="1177" t="s">
        <v>21</v>
      </c>
      <c r="S563" s="1177" t="s">
        <v>21</v>
      </c>
    </row>
    <row r="564" spans="1:19" ht="45" customHeight="1" x14ac:dyDescent="0.25">
      <c r="A564" s="5618" t="s">
        <v>23</v>
      </c>
      <c r="B564" s="5618" t="s">
        <v>195</v>
      </c>
      <c r="C564" s="5618" t="s">
        <v>25</v>
      </c>
      <c r="D564" s="5618" t="s">
        <v>196</v>
      </c>
      <c r="E564" s="5618" t="s">
        <v>197</v>
      </c>
      <c r="F564" s="5619">
        <f>R564+R565+R566+R567+R568+R569+R570+R571+R572+R573+R574+R575</f>
        <v>1633.1999999999996</v>
      </c>
      <c r="G564" s="5618" t="s">
        <v>28</v>
      </c>
      <c r="H564" s="5620">
        <v>4.8600000000000003</v>
      </c>
      <c r="I564" s="5621">
        <v>4.8600000000000003</v>
      </c>
      <c r="J564" s="5622">
        <v>0.2288</v>
      </c>
      <c r="K564" s="5623">
        <f>ROUND(I564,2)+(ROUND(I564,2)*J564)</f>
        <v>5.9719680000000004</v>
      </c>
      <c r="L564" s="5624">
        <f>ROUND(S564,2)+ROUND(S565,2)+ROUND(S566,2)+ROUND(S567,2)+ROUND(S568,2)+ROUND(S569,2)+ROUND(S570,2)+ROUND(S571,2)+ROUND(S572,2)+ROUND(S573,2)+ROUND(S574,2)+ROUND(S575,2)</f>
        <v>9750.2400000000016</v>
      </c>
      <c r="M564" s="5618"/>
      <c r="N564" s="5618" t="s">
        <v>50</v>
      </c>
      <c r="O564" s="5618" t="s">
        <v>198</v>
      </c>
      <c r="P564" s="1179" t="s">
        <v>20</v>
      </c>
      <c r="Q564" s="1179" t="s">
        <v>29</v>
      </c>
      <c r="R564" s="1180">
        <v>136.1</v>
      </c>
      <c r="S564" s="1181">
        <f>ROUND(K564,2)*R564</f>
        <v>812.51699999999994</v>
      </c>
    </row>
    <row r="565" spans="1:19" ht="45" customHeight="1" x14ac:dyDescent="0.25">
      <c r="A565" s="4666"/>
      <c r="B565" s="4666"/>
      <c r="C565" s="4666"/>
      <c r="D565" s="4666"/>
      <c r="E565" s="4666"/>
      <c r="F565" s="4666"/>
      <c r="G565" s="4666"/>
      <c r="H565" s="4666"/>
      <c r="I565" s="4666"/>
      <c r="J565" s="4666"/>
      <c r="K565" s="4666"/>
      <c r="L565" s="4666"/>
      <c r="M565" s="4666"/>
      <c r="N565" s="4666"/>
      <c r="O565" s="4666"/>
      <c r="P565" s="1179" t="s">
        <v>30</v>
      </c>
      <c r="Q565" s="1179" t="s">
        <v>37</v>
      </c>
      <c r="R565" s="1182">
        <v>136.1</v>
      </c>
      <c r="S565" s="1183">
        <f>ROUND(K564,2)*R565</f>
        <v>812.51699999999994</v>
      </c>
    </row>
    <row r="566" spans="1:19" ht="45" customHeight="1" x14ac:dyDescent="0.25">
      <c r="A566" s="4666"/>
      <c r="B566" s="4666"/>
      <c r="C566" s="4666"/>
      <c r="D566" s="4666"/>
      <c r="E566" s="4666"/>
      <c r="F566" s="4666"/>
      <c r="G566" s="4666"/>
      <c r="H566" s="4666"/>
      <c r="I566" s="4666"/>
      <c r="J566" s="4666"/>
      <c r="K566" s="4666"/>
      <c r="L566" s="4666"/>
      <c r="M566" s="4666"/>
      <c r="N566" s="4666"/>
      <c r="O566" s="4666"/>
      <c r="P566" s="1179" t="s">
        <v>38</v>
      </c>
      <c r="Q566" s="1179" t="s">
        <v>39</v>
      </c>
      <c r="R566" s="1184">
        <v>136.1</v>
      </c>
      <c r="S566" s="1185">
        <f>ROUND(K564,2)*R566</f>
        <v>812.51699999999994</v>
      </c>
    </row>
    <row r="567" spans="1:19" ht="45" customHeight="1" x14ac:dyDescent="0.25">
      <c r="A567" s="4666"/>
      <c r="B567" s="4666"/>
      <c r="C567" s="4666"/>
      <c r="D567" s="4666"/>
      <c r="E567" s="4666"/>
      <c r="F567" s="4666"/>
      <c r="G567" s="4666"/>
      <c r="H567" s="4666"/>
      <c r="I567" s="4666"/>
      <c r="J567" s="4666"/>
      <c r="K567" s="4666"/>
      <c r="L567" s="4666"/>
      <c r="M567" s="4666"/>
      <c r="N567" s="4666"/>
      <c r="O567" s="4666"/>
      <c r="P567" s="1179" t="s">
        <v>40</v>
      </c>
      <c r="Q567" s="1179" t="s">
        <v>41</v>
      </c>
      <c r="R567" s="1186">
        <v>136.1</v>
      </c>
      <c r="S567" s="1187">
        <f>ROUND(K564,2)*R567</f>
        <v>812.51699999999994</v>
      </c>
    </row>
    <row r="568" spans="1:19" ht="45" customHeight="1" x14ac:dyDescent="0.25">
      <c r="A568" s="4666"/>
      <c r="B568" s="4666"/>
      <c r="C568" s="4666"/>
      <c r="D568" s="4666"/>
      <c r="E568" s="4666"/>
      <c r="F568" s="4666"/>
      <c r="G568" s="4666"/>
      <c r="H568" s="4666"/>
      <c r="I568" s="4666"/>
      <c r="J568" s="4666"/>
      <c r="K568" s="4666"/>
      <c r="L568" s="4666"/>
      <c r="M568" s="4666"/>
      <c r="N568" s="4666"/>
      <c r="O568" s="4666"/>
      <c r="P568" s="1179" t="s">
        <v>42</v>
      </c>
      <c r="Q568" s="1179" t="s">
        <v>43</v>
      </c>
      <c r="R568" s="1188">
        <v>136.1</v>
      </c>
      <c r="S568" s="1189">
        <f>ROUND(K564,2)*R568</f>
        <v>812.51699999999994</v>
      </c>
    </row>
    <row r="569" spans="1:19" ht="45" customHeight="1" x14ac:dyDescent="0.25">
      <c r="A569" s="4666"/>
      <c r="B569" s="4666"/>
      <c r="C569" s="4666"/>
      <c r="D569" s="4666"/>
      <c r="E569" s="4666"/>
      <c r="F569" s="4666"/>
      <c r="G569" s="4666"/>
      <c r="H569" s="4666"/>
      <c r="I569" s="4666"/>
      <c r="J569" s="4666"/>
      <c r="K569" s="4666"/>
      <c r="L569" s="4666"/>
      <c r="M569" s="4666"/>
      <c r="N569" s="4666"/>
      <c r="O569" s="4666"/>
      <c r="P569" s="1179" t="s">
        <v>44</v>
      </c>
      <c r="Q569" s="1179" t="s">
        <v>45</v>
      </c>
      <c r="R569" s="1190">
        <v>136.1</v>
      </c>
      <c r="S569" s="1191">
        <f>ROUND(K564,2)*R569</f>
        <v>812.51699999999994</v>
      </c>
    </row>
    <row r="570" spans="1:19" ht="45" customHeight="1" x14ac:dyDescent="0.25">
      <c r="A570" s="4666"/>
      <c r="B570" s="4666"/>
      <c r="C570" s="4666"/>
      <c r="D570" s="4666"/>
      <c r="E570" s="4666"/>
      <c r="F570" s="4666"/>
      <c r="G570" s="4666"/>
      <c r="H570" s="4666"/>
      <c r="I570" s="4666"/>
      <c r="J570" s="4666"/>
      <c r="K570" s="4666"/>
      <c r="L570" s="4666"/>
      <c r="M570" s="4666"/>
      <c r="N570" s="4666"/>
      <c r="O570" s="4666"/>
      <c r="P570" s="1179" t="s">
        <v>46</v>
      </c>
      <c r="Q570" s="1179" t="s">
        <v>47</v>
      </c>
      <c r="R570" s="1192">
        <v>136.1</v>
      </c>
      <c r="S570" s="1193">
        <f>ROUND(K564,2)*R570</f>
        <v>812.51699999999994</v>
      </c>
    </row>
    <row r="571" spans="1:19" ht="45" customHeight="1" x14ac:dyDescent="0.25">
      <c r="A571" s="4666"/>
      <c r="B571" s="4666"/>
      <c r="C571" s="4666"/>
      <c r="D571" s="4666"/>
      <c r="E571" s="4666"/>
      <c r="F571" s="4666"/>
      <c r="G571" s="4666"/>
      <c r="H571" s="4666"/>
      <c r="I571" s="4666"/>
      <c r="J571" s="4666"/>
      <c r="K571" s="4666"/>
      <c r="L571" s="4666"/>
      <c r="M571" s="4666"/>
      <c r="N571" s="4666"/>
      <c r="O571" s="4666"/>
      <c r="P571" s="1179" t="s">
        <v>48</v>
      </c>
      <c r="Q571" s="1179" t="s">
        <v>49</v>
      </c>
      <c r="R571" s="1194">
        <v>136.1</v>
      </c>
      <c r="S571" s="1195">
        <f>ROUND(K564,2)*R571</f>
        <v>812.51699999999994</v>
      </c>
    </row>
    <row r="572" spans="1:19" ht="45" customHeight="1" x14ac:dyDescent="0.25">
      <c r="A572" s="4666"/>
      <c r="B572" s="4666"/>
      <c r="C572" s="4666"/>
      <c r="D572" s="4666"/>
      <c r="E572" s="4666"/>
      <c r="F572" s="4666"/>
      <c r="G572" s="4666"/>
      <c r="H572" s="4666"/>
      <c r="I572" s="4666"/>
      <c r="J572" s="4666"/>
      <c r="K572" s="4666"/>
      <c r="L572" s="4666"/>
      <c r="M572" s="4666"/>
      <c r="N572" s="4666"/>
      <c r="O572" s="4666"/>
      <c r="P572" s="1179" t="s">
        <v>50</v>
      </c>
      <c r="Q572" s="1179" t="s">
        <v>51</v>
      </c>
      <c r="R572" s="1196">
        <v>136.1</v>
      </c>
      <c r="S572" s="1197">
        <f>ROUND(K564,2)*R572</f>
        <v>812.51699999999994</v>
      </c>
    </row>
    <row r="573" spans="1:19" ht="45" customHeight="1" x14ac:dyDescent="0.25">
      <c r="A573" s="4666"/>
      <c r="B573" s="4666"/>
      <c r="C573" s="4666"/>
      <c r="D573" s="4666"/>
      <c r="E573" s="4666"/>
      <c r="F573" s="4666"/>
      <c r="G573" s="4666"/>
      <c r="H573" s="4666"/>
      <c r="I573" s="4666"/>
      <c r="J573" s="4666"/>
      <c r="K573" s="4666"/>
      <c r="L573" s="4666"/>
      <c r="M573" s="4666"/>
      <c r="N573" s="4666"/>
      <c r="O573" s="4666"/>
      <c r="P573" s="1179" t="s">
        <v>52</v>
      </c>
      <c r="Q573" s="1179" t="s">
        <v>53</v>
      </c>
      <c r="R573" s="1198">
        <v>136.1</v>
      </c>
      <c r="S573" s="1199">
        <f>ROUND(K564,2)*R573</f>
        <v>812.51699999999994</v>
      </c>
    </row>
    <row r="574" spans="1:19" ht="45" customHeight="1" x14ac:dyDescent="0.25">
      <c r="A574" s="4666"/>
      <c r="B574" s="4666"/>
      <c r="C574" s="4666"/>
      <c r="D574" s="4666"/>
      <c r="E574" s="4666"/>
      <c r="F574" s="4666"/>
      <c r="G574" s="4666"/>
      <c r="H574" s="4666"/>
      <c r="I574" s="4666"/>
      <c r="J574" s="4666"/>
      <c r="K574" s="4666"/>
      <c r="L574" s="4666"/>
      <c r="M574" s="4666"/>
      <c r="N574" s="4666"/>
      <c r="O574" s="4666"/>
      <c r="P574" s="1179" t="s">
        <v>54</v>
      </c>
      <c r="Q574" s="1179" t="s">
        <v>55</v>
      </c>
      <c r="R574" s="1200">
        <v>136.1</v>
      </c>
      <c r="S574" s="1201">
        <f>ROUND(K564,2)*R574</f>
        <v>812.51699999999994</v>
      </c>
    </row>
    <row r="575" spans="1:19" ht="45" customHeight="1" x14ac:dyDescent="0.25">
      <c r="A575" s="4666"/>
      <c r="B575" s="4666"/>
      <c r="C575" s="4666"/>
      <c r="D575" s="4666"/>
      <c r="E575" s="4666"/>
      <c r="F575" s="4666"/>
      <c r="G575" s="4666"/>
      <c r="H575" s="4666"/>
      <c r="I575" s="4666"/>
      <c r="J575" s="4666"/>
      <c r="K575" s="4666"/>
      <c r="L575" s="4666"/>
      <c r="M575" s="4666"/>
      <c r="N575" s="4666"/>
      <c r="O575" s="4666"/>
      <c r="P575" s="1179" t="s">
        <v>56</v>
      </c>
      <c r="Q575" s="1179" t="s">
        <v>57</v>
      </c>
      <c r="R575" s="1202">
        <v>136.1</v>
      </c>
      <c r="S575" s="1203">
        <f>ROUND(K564,2)*R575</f>
        <v>812.51699999999994</v>
      </c>
    </row>
    <row r="576" spans="1:19" ht="45" customHeight="1" x14ac:dyDescent="0.25">
      <c r="A576" s="5625" t="s">
        <v>23</v>
      </c>
      <c r="B576" s="5625" t="s">
        <v>199</v>
      </c>
      <c r="C576" s="5625" t="s">
        <v>25</v>
      </c>
      <c r="D576" s="5625" t="s">
        <v>200</v>
      </c>
      <c r="E576" s="5625" t="s">
        <v>201</v>
      </c>
      <c r="F576" s="5626">
        <f>R576+R577+R578+R579+R580+R581+R582+R583+R584+R585+R586+R587</f>
        <v>53.279999999999994</v>
      </c>
      <c r="G576" s="5625" t="s">
        <v>28</v>
      </c>
      <c r="H576" s="5627">
        <v>7</v>
      </c>
      <c r="I576" s="5628">
        <v>7</v>
      </c>
      <c r="J576" s="5629">
        <v>0.2288</v>
      </c>
      <c r="K576" s="5630">
        <f>ROUND(I576,2)+(ROUND(I576,2)*J576)</f>
        <v>8.6015999999999995</v>
      </c>
      <c r="L576" s="5631">
        <f>ROUND(S576,2)+ROUND(S577,2)+ROUND(S578,2)+ROUND(S579,2)+ROUND(S580,2)+ROUND(S581,2)+ROUND(S582,2)+ROUND(S583,2)+ROUND(S584,2)+ROUND(S585,2)+ROUND(S586,2)+ROUND(S587,2)</f>
        <v>458.16</v>
      </c>
      <c r="M576" s="5625"/>
      <c r="N576" s="5625" t="s">
        <v>50</v>
      </c>
      <c r="O576" s="5625" t="s">
        <v>198</v>
      </c>
      <c r="P576" s="1204" t="s">
        <v>20</v>
      </c>
      <c r="Q576" s="1204" t="s">
        <v>29</v>
      </c>
      <c r="R576" s="1205">
        <v>4.4400000000000004</v>
      </c>
      <c r="S576" s="1206">
        <f>ROUND(K576,2)*R576</f>
        <v>38.184000000000005</v>
      </c>
    </row>
    <row r="577" spans="1:19" ht="45" customHeight="1" x14ac:dyDescent="0.25">
      <c r="A577" s="4666"/>
      <c r="B577" s="4666"/>
      <c r="C577" s="4666"/>
      <c r="D577" s="4666"/>
      <c r="E577" s="4666"/>
      <c r="F577" s="4666"/>
      <c r="G577" s="4666"/>
      <c r="H577" s="4666"/>
      <c r="I577" s="4666"/>
      <c r="J577" s="4666"/>
      <c r="K577" s="4666"/>
      <c r="L577" s="4666"/>
      <c r="M577" s="4666"/>
      <c r="N577" s="4666"/>
      <c r="O577" s="4666"/>
      <c r="P577" s="1204" t="s">
        <v>30</v>
      </c>
      <c r="Q577" s="1204" t="s">
        <v>37</v>
      </c>
      <c r="R577" s="1207">
        <v>4.4400000000000004</v>
      </c>
      <c r="S577" s="1208">
        <f>ROUND(K576,2)*R577</f>
        <v>38.184000000000005</v>
      </c>
    </row>
    <row r="578" spans="1:19" ht="45" customHeight="1" x14ac:dyDescent="0.25">
      <c r="A578" s="4666"/>
      <c r="B578" s="4666"/>
      <c r="C578" s="4666"/>
      <c r="D578" s="4666"/>
      <c r="E578" s="4666"/>
      <c r="F578" s="4666"/>
      <c r="G578" s="4666"/>
      <c r="H578" s="4666"/>
      <c r="I578" s="4666"/>
      <c r="J578" s="4666"/>
      <c r="K578" s="4666"/>
      <c r="L578" s="4666"/>
      <c r="M578" s="4666"/>
      <c r="N578" s="4666"/>
      <c r="O578" s="4666"/>
      <c r="P578" s="1204" t="s">
        <v>38</v>
      </c>
      <c r="Q578" s="1204" t="s">
        <v>39</v>
      </c>
      <c r="R578" s="1209">
        <v>4.4400000000000004</v>
      </c>
      <c r="S578" s="1210">
        <f>ROUND(K576,2)*R578</f>
        <v>38.184000000000005</v>
      </c>
    </row>
    <row r="579" spans="1:19" ht="45" customHeight="1" x14ac:dyDescent="0.25">
      <c r="A579" s="4666"/>
      <c r="B579" s="4666"/>
      <c r="C579" s="4666"/>
      <c r="D579" s="4666"/>
      <c r="E579" s="4666"/>
      <c r="F579" s="4666"/>
      <c r="G579" s="4666"/>
      <c r="H579" s="4666"/>
      <c r="I579" s="4666"/>
      <c r="J579" s="4666"/>
      <c r="K579" s="4666"/>
      <c r="L579" s="4666"/>
      <c r="M579" s="4666"/>
      <c r="N579" s="4666"/>
      <c r="O579" s="4666"/>
      <c r="P579" s="1204" t="s">
        <v>40</v>
      </c>
      <c r="Q579" s="1204" t="s">
        <v>41</v>
      </c>
      <c r="R579" s="1211">
        <v>4.4400000000000004</v>
      </c>
      <c r="S579" s="1212">
        <f>ROUND(K576,2)*R579</f>
        <v>38.184000000000005</v>
      </c>
    </row>
    <row r="580" spans="1:19" ht="45" customHeight="1" x14ac:dyDescent="0.25">
      <c r="A580" s="4666"/>
      <c r="B580" s="4666"/>
      <c r="C580" s="4666"/>
      <c r="D580" s="4666"/>
      <c r="E580" s="4666"/>
      <c r="F580" s="4666"/>
      <c r="G580" s="4666"/>
      <c r="H580" s="4666"/>
      <c r="I580" s="4666"/>
      <c r="J580" s="4666"/>
      <c r="K580" s="4666"/>
      <c r="L580" s="4666"/>
      <c r="M580" s="4666"/>
      <c r="N580" s="4666"/>
      <c r="O580" s="4666"/>
      <c r="P580" s="1204" t="s">
        <v>42</v>
      </c>
      <c r="Q580" s="1204" t="s">
        <v>43</v>
      </c>
      <c r="R580" s="1213">
        <v>4.4400000000000004</v>
      </c>
      <c r="S580" s="1214">
        <f>ROUND(K576,2)*R580</f>
        <v>38.184000000000005</v>
      </c>
    </row>
    <row r="581" spans="1:19" ht="45" customHeight="1" x14ac:dyDescent="0.25">
      <c r="A581" s="4666"/>
      <c r="B581" s="4666"/>
      <c r="C581" s="4666"/>
      <c r="D581" s="4666"/>
      <c r="E581" s="4666"/>
      <c r="F581" s="4666"/>
      <c r="G581" s="4666"/>
      <c r="H581" s="4666"/>
      <c r="I581" s="4666"/>
      <c r="J581" s="4666"/>
      <c r="K581" s="4666"/>
      <c r="L581" s="4666"/>
      <c r="M581" s="4666"/>
      <c r="N581" s="4666"/>
      <c r="O581" s="4666"/>
      <c r="P581" s="1204" t="s">
        <v>44</v>
      </c>
      <c r="Q581" s="1204" t="s">
        <v>45</v>
      </c>
      <c r="R581" s="1215">
        <v>4.4400000000000004</v>
      </c>
      <c r="S581" s="1216">
        <f>ROUND(K576,2)*R581</f>
        <v>38.184000000000005</v>
      </c>
    </row>
    <row r="582" spans="1:19" ht="45" customHeight="1" x14ac:dyDescent="0.25">
      <c r="A582" s="4666"/>
      <c r="B582" s="4666"/>
      <c r="C582" s="4666"/>
      <c r="D582" s="4666"/>
      <c r="E582" s="4666"/>
      <c r="F582" s="4666"/>
      <c r="G582" s="4666"/>
      <c r="H582" s="4666"/>
      <c r="I582" s="4666"/>
      <c r="J582" s="4666"/>
      <c r="K582" s="4666"/>
      <c r="L582" s="4666"/>
      <c r="M582" s="4666"/>
      <c r="N582" s="4666"/>
      <c r="O582" s="4666"/>
      <c r="P582" s="1204" t="s">
        <v>46</v>
      </c>
      <c r="Q582" s="1204" t="s">
        <v>47</v>
      </c>
      <c r="R582" s="1217">
        <v>4.4400000000000004</v>
      </c>
      <c r="S582" s="1218">
        <f>ROUND(K576,2)*R582</f>
        <v>38.184000000000005</v>
      </c>
    </row>
    <row r="583" spans="1:19" ht="45" customHeight="1" x14ac:dyDescent="0.25">
      <c r="A583" s="4666"/>
      <c r="B583" s="4666"/>
      <c r="C583" s="4666"/>
      <c r="D583" s="4666"/>
      <c r="E583" s="4666"/>
      <c r="F583" s="4666"/>
      <c r="G583" s="4666"/>
      <c r="H583" s="4666"/>
      <c r="I583" s="4666"/>
      <c r="J583" s="4666"/>
      <c r="K583" s="4666"/>
      <c r="L583" s="4666"/>
      <c r="M583" s="4666"/>
      <c r="N583" s="4666"/>
      <c r="O583" s="4666"/>
      <c r="P583" s="1204" t="s">
        <v>48</v>
      </c>
      <c r="Q583" s="1204" t="s">
        <v>49</v>
      </c>
      <c r="R583" s="1219">
        <v>4.4400000000000004</v>
      </c>
      <c r="S583" s="1220">
        <f>ROUND(K576,2)*R583</f>
        <v>38.184000000000005</v>
      </c>
    </row>
    <row r="584" spans="1:19" ht="45" customHeight="1" x14ac:dyDescent="0.25">
      <c r="A584" s="4666"/>
      <c r="B584" s="4666"/>
      <c r="C584" s="4666"/>
      <c r="D584" s="4666"/>
      <c r="E584" s="4666"/>
      <c r="F584" s="4666"/>
      <c r="G584" s="4666"/>
      <c r="H584" s="4666"/>
      <c r="I584" s="4666"/>
      <c r="J584" s="4666"/>
      <c r="K584" s="4666"/>
      <c r="L584" s="4666"/>
      <c r="M584" s="4666"/>
      <c r="N584" s="4666"/>
      <c r="O584" s="4666"/>
      <c r="P584" s="1204" t="s">
        <v>50</v>
      </c>
      <c r="Q584" s="1204" t="s">
        <v>51</v>
      </c>
      <c r="R584" s="1221">
        <v>4.4400000000000004</v>
      </c>
      <c r="S584" s="1222">
        <f>ROUND(K576,2)*R584</f>
        <v>38.184000000000005</v>
      </c>
    </row>
    <row r="585" spans="1:19" ht="45" customHeight="1" x14ac:dyDescent="0.25">
      <c r="A585" s="4666"/>
      <c r="B585" s="4666"/>
      <c r="C585" s="4666"/>
      <c r="D585" s="4666"/>
      <c r="E585" s="4666"/>
      <c r="F585" s="4666"/>
      <c r="G585" s="4666"/>
      <c r="H585" s="4666"/>
      <c r="I585" s="4666"/>
      <c r="J585" s="4666"/>
      <c r="K585" s="4666"/>
      <c r="L585" s="4666"/>
      <c r="M585" s="4666"/>
      <c r="N585" s="4666"/>
      <c r="O585" s="4666"/>
      <c r="P585" s="1204" t="s">
        <v>52</v>
      </c>
      <c r="Q585" s="1204" t="s">
        <v>53</v>
      </c>
      <c r="R585" s="1223">
        <v>4.4400000000000004</v>
      </c>
      <c r="S585" s="1224">
        <f>ROUND(K576,2)*R585</f>
        <v>38.184000000000005</v>
      </c>
    </row>
    <row r="586" spans="1:19" ht="45" customHeight="1" x14ac:dyDescent="0.25">
      <c r="A586" s="4666"/>
      <c r="B586" s="4666"/>
      <c r="C586" s="4666"/>
      <c r="D586" s="4666"/>
      <c r="E586" s="4666"/>
      <c r="F586" s="4666"/>
      <c r="G586" s="4666"/>
      <c r="H586" s="4666"/>
      <c r="I586" s="4666"/>
      <c r="J586" s="4666"/>
      <c r="K586" s="4666"/>
      <c r="L586" s="4666"/>
      <c r="M586" s="4666"/>
      <c r="N586" s="4666"/>
      <c r="O586" s="4666"/>
      <c r="P586" s="1204" t="s">
        <v>54</v>
      </c>
      <c r="Q586" s="1204" t="s">
        <v>55</v>
      </c>
      <c r="R586" s="1225">
        <v>4.4400000000000004</v>
      </c>
      <c r="S586" s="1226">
        <f>ROUND(K576,2)*R586</f>
        <v>38.184000000000005</v>
      </c>
    </row>
    <row r="587" spans="1:19" ht="45" customHeight="1" x14ac:dyDescent="0.25">
      <c r="A587" s="4666"/>
      <c r="B587" s="4666"/>
      <c r="C587" s="4666"/>
      <c r="D587" s="4666"/>
      <c r="E587" s="4666"/>
      <c r="F587" s="4666"/>
      <c r="G587" s="4666"/>
      <c r="H587" s="4666"/>
      <c r="I587" s="4666"/>
      <c r="J587" s="4666"/>
      <c r="K587" s="4666"/>
      <c r="L587" s="4666"/>
      <c r="M587" s="4666"/>
      <c r="N587" s="4666"/>
      <c r="O587" s="4666"/>
      <c r="P587" s="1204" t="s">
        <v>56</v>
      </c>
      <c r="Q587" s="1204" t="s">
        <v>57</v>
      </c>
      <c r="R587" s="1227">
        <v>4.4400000000000004</v>
      </c>
      <c r="S587" s="1228">
        <f>ROUND(K576,2)*R587</f>
        <v>38.184000000000005</v>
      </c>
    </row>
    <row r="588" spans="1:19" ht="45" customHeight="1" x14ac:dyDescent="0.25">
      <c r="A588" s="5604" t="s">
        <v>23</v>
      </c>
      <c r="B588" s="5604" t="s">
        <v>202</v>
      </c>
      <c r="C588" s="5604" t="s">
        <v>25</v>
      </c>
      <c r="D588" s="5604" t="s">
        <v>203</v>
      </c>
      <c r="E588" s="5604" t="s">
        <v>204</v>
      </c>
      <c r="F588" s="5605">
        <f>R588+R589+R590+R591+R592+R593+R594+R595+R596+R597+R598+R599</f>
        <v>281.88000000000005</v>
      </c>
      <c r="G588" s="5604" t="s">
        <v>28</v>
      </c>
      <c r="H588" s="5606">
        <v>30.27</v>
      </c>
      <c r="I588" s="5607">
        <v>30.27</v>
      </c>
      <c r="J588" s="5608">
        <v>0.2288</v>
      </c>
      <c r="K588" s="5609">
        <f>ROUND(I588,2)+(ROUND(I588,2)*J588)</f>
        <v>37.195776000000002</v>
      </c>
      <c r="L588" s="5610">
        <f>ROUND(S588,2)+ROUND(S589,2)+ROUND(S590,2)+ROUND(S591,2)+ROUND(S592,2)+ROUND(S593,2)+ROUND(S594,2)+ROUND(S595,2)+ROUND(S596,2)+ROUND(S597,2)+ROUND(S598,2)+ROUND(S599,2)</f>
        <v>10485.960000000001</v>
      </c>
      <c r="M588" s="5604"/>
      <c r="N588" s="5604" t="s">
        <v>50</v>
      </c>
      <c r="O588" s="5604" t="s">
        <v>198</v>
      </c>
      <c r="P588" s="1229" t="s">
        <v>20</v>
      </c>
      <c r="Q588" s="1229" t="s">
        <v>29</v>
      </c>
      <c r="R588" s="1230">
        <v>23.49</v>
      </c>
      <c r="S588" s="1231">
        <f>ROUND(K588,2)*R588</f>
        <v>873.82799999999997</v>
      </c>
    </row>
    <row r="589" spans="1:19" ht="45" customHeight="1" x14ac:dyDescent="0.25">
      <c r="A589" s="4666"/>
      <c r="B589" s="4666"/>
      <c r="C589" s="4666"/>
      <c r="D589" s="4666"/>
      <c r="E589" s="4666"/>
      <c r="F589" s="4666"/>
      <c r="G589" s="4666"/>
      <c r="H589" s="4666"/>
      <c r="I589" s="4666"/>
      <c r="J589" s="4666"/>
      <c r="K589" s="4666"/>
      <c r="L589" s="4666"/>
      <c r="M589" s="4666"/>
      <c r="N589" s="4666"/>
      <c r="O589" s="4666"/>
      <c r="P589" s="1229" t="s">
        <v>30</v>
      </c>
      <c r="Q589" s="1229" t="s">
        <v>37</v>
      </c>
      <c r="R589" s="1232">
        <v>23.49</v>
      </c>
      <c r="S589" s="1233">
        <f>ROUND(K588,2)*R589</f>
        <v>873.82799999999997</v>
      </c>
    </row>
    <row r="590" spans="1:19" ht="45" customHeight="1" x14ac:dyDescent="0.25">
      <c r="A590" s="4666"/>
      <c r="B590" s="4666"/>
      <c r="C590" s="4666"/>
      <c r="D590" s="4666"/>
      <c r="E590" s="4666"/>
      <c r="F590" s="4666"/>
      <c r="G590" s="4666"/>
      <c r="H590" s="4666"/>
      <c r="I590" s="4666"/>
      <c r="J590" s="4666"/>
      <c r="K590" s="4666"/>
      <c r="L590" s="4666"/>
      <c r="M590" s="4666"/>
      <c r="N590" s="4666"/>
      <c r="O590" s="4666"/>
      <c r="P590" s="1229" t="s">
        <v>38</v>
      </c>
      <c r="Q590" s="1229" t="s">
        <v>39</v>
      </c>
      <c r="R590" s="1234">
        <v>23.49</v>
      </c>
      <c r="S590" s="1235">
        <f>ROUND(K588,2)*R590</f>
        <v>873.82799999999997</v>
      </c>
    </row>
    <row r="591" spans="1:19" ht="45" customHeight="1" x14ac:dyDescent="0.25">
      <c r="A591" s="4666"/>
      <c r="B591" s="4666"/>
      <c r="C591" s="4666"/>
      <c r="D591" s="4666"/>
      <c r="E591" s="4666"/>
      <c r="F591" s="4666"/>
      <c r="G591" s="4666"/>
      <c r="H591" s="4666"/>
      <c r="I591" s="4666"/>
      <c r="J591" s="4666"/>
      <c r="K591" s="4666"/>
      <c r="L591" s="4666"/>
      <c r="M591" s="4666"/>
      <c r="N591" s="4666"/>
      <c r="O591" s="4666"/>
      <c r="P591" s="1229" t="s">
        <v>40</v>
      </c>
      <c r="Q591" s="1229" t="s">
        <v>41</v>
      </c>
      <c r="R591" s="1236">
        <v>23.49</v>
      </c>
      <c r="S591" s="1237">
        <f>ROUND(K588,2)*R591</f>
        <v>873.82799999999997</v>
      </c>
    </row>
    <row r="592" spans="1:19" ht="45" customHeight="1" x14ac:dyDescent="0.25">
      <c r="A592" s="4666"/>
      <c r="B592" s="4666"/>
      <c r="C592" s="4666"/>
      <c r="D592" s="4666"/>
      <c r="E592" s="4666"/>
      <c r="F592" s="4666"/>
      <c r="G592" s="4666"/>
      <c r="H592" s="4666"/>
      <c r="I592" s="4666"/>
      <c r="J592" s="4666"/>
      <c r="K592" s="4666"/>
      <c r="L592" s="4666"/>
      <c r="M592" s="4666"/>
      <c r="N592" s="4666"/>
      <c r="O592" s="4666"/>
      <c r="P592" s="1229" t="s">
        <v>42</v>
      </c>
      <c r="Q592" s="1229" t="s">
        <v>43</v>
      </c>
      <c r="R592" s="1238">
        <v>23.49</v>
      </c>
      <c r="S592" s="1239">
        <f>ROUND(K588,2)*R592</f>
        <v>873.82799999999997</v>
      </c>
    </row>
    <row r="593" spans="1:19" ht="45" customHeight="1" x14ac:dyDescent="0.25">
      <c r="A593" s="4666"/>
      <c r="B593" s="4666"/>
      <c r="C593" s="4666"/>
      <c r="D593" s="4666"/>
      <c r="E593" s="4666"/>
      <c r="F593" s="4666"/>
      <c r="G593" s="4666"/>
      <c r="H593" s="4666"/>
      <c r="I593" s="4666"/>
      <c r="J593" s="4666"/>
      <c r="K593" s="4666"/>
      <c r="L593" s="4666"/>
      <c r="M593" s="4666"/>
      <c r="N593" s="4666"/>
      <c r="O593" s="4666"/>
      <c r="P593" s="1229" t="s">
        <v>44</v>
      </c>
      <c r="Q593" s="1229" t="s">
        <v>45</v>
      </c>
      <c r="R593" s="1240">
        <v>23.49</v>
      </c>
      <c r="S593" s="1241">
        <f>ROUND(K588,2)*R593</f>
        <v>873.82799999999997</v>
      </c>
    </row>
    <row r="594" spans="1:19" ht="45" customHeight="1" x14ac:dyDescent="0.25">
      <c r="A594" s="4666"/>
      <c r="B594" s="4666"/>
      <c r="C594" s="4666"/>
      <c r="D594" s="4666"/>
      <c r="E594" s="4666"/>
      <c r="F594" s="4666"/>
      <c r="G594" s="4666"/>
      <c r="H594" s="4666"/>
      <c r="I594" s="4666"/>
      <c r="J594" s="4666"/>
      <c r="K594" s="4666"/>
      <c r="L594" s="4666"/>
      <c r="M594" s="4666"/>
      <c r="N594" s="4666"/>
      <c r="O594" s="4666"/>
      <c r="P594" s="1229" t="s">
        <v>46</v>
      </c>
      <c r="Q594" s="1229" t="s">
        <v>47</v>
      </c>
      <c r="R594" s="1242">
        <v>23.49</v>
      </c>
      <c r="S594" s="1243">
        <f>ROUND(K588,2)*R594</f>
        <v>873.82799999999997</v>
      </c>
    </row>
    <row r="595" spans="1:19" ht="45" customHeight="1" x14ac:dyDescent="0.25">
      <c r="A595" s="4666"/>
      <c r="B595" s="4666"/>
      <c r="C595" s="4666"/>
      <c r="D595" s="4666"/>
      <c r="E595" s="4666"/>
      <c r="F595" s="4666"/>
      <c r="G595" s="4666"/>
      <c r="H595" s="4666"/>
      <c r="I595" s="4666"/>
      <c r="J595" s="4666"/>
      <c r="K595" s="4666"/>
      <c r="L595" s="4666"/>
      <c r="M595" s="4666"/>
      <c r="N595" s="4666"/>
      <c r="O595" s="4666"/>
      <c r="P595" s="1229" t="s">
        <v>48</v>
      </c>
      <c r="Q595" s="1229" t="s">
        <v>49</v>
      </c>
      <c r="R595" s="1244">
        <v>23.49</v>
      </c>
      <c r="S595" s="1245">
        <f>ROUND(K588,2)*R595</f>
        <v>873.82799999999997</v>
      </c>
    </row>
    <row r="596" spans="1:19" ht="45" customHeight="1" x14ac:dyDescent="0.25">
      <c r="A596" s="4666"/>
      <c r="B596" s="4666"/>
      <c r="C596" s="4666"/>
      <c r="D596" s="4666"/>
      <c r="E596" s="4666"/>
      <c r="F596" s="4666"/>
      <c r="G596" s="4666"/>
      <c r="H596" s="4666"/>
      <c r="I596" s="4666"/>
      <c r="J596" s="4666"/>
      <c r="K596" s="4666"/>
      <c r="L596" s="4666"/>
      <c r="M596" s="4666"/>
      <c r="N596" s="4666"/>
      <c r="O596" s="4666"/>
      <c r="P596" s="1229" t="s">
        <v>50</v>
      </c>
      <c r="Q596" s="1229" t="s">
        <v>51</v>
      </c>
      <c r="R596" s="1246">
        <v>23.49</v>
      </c>
      <c r="S596" s="1247">
        <f>ROUND(K588,2)*R596</f>
        <v>873.82799999999997</v>
      </c>
    </row>
    <row r="597" spans="1:19" ht="45" customHeight="1" x14ac:dyDescent="0.25">
      <c r="A597" s="4666"/>
      <c r="B597" s="4666"/>
      <c r="C597" s="4666"/>
      <c r="D597" s="4666"/>
      <c r="E597" s="4666"/>
      <c r="F597" s="4666"/>
      <c r="G597" s="4666"/>
      <c r="H597" s="4666"/>
      <c r="I597" s="4666"/>
      <c r="J597" s="4666"/>
      <c r="K597" s="4666"/>
      <c r="L597" s="4666"/>
      <c r="M597" s="4666"/>
      <c r="N597" s="4666"/>
      <c r="O597" s="4666"/>
      <c r="P597" s="1229" t="s">
        <v>52</v>
      </c>
      <c r="Q597" s="1229" t="s">
        <v>53</v>
      </c>
      <c r="R597" s="1248">
        <v>23.49</v>
      </c>
      <c r="S597" s="1249">
        <f>ROUND(K588,2)*R597</f>
        <v>873.82799999999997</v>
      </c>
    </row>
    <row r="598" spans="1:19" ht="45" customHeight="1" x14ac:dyDescent="0.25">
      <c r="A598" s="4666"/>
      <c r="B598" s="4666"/>
      <c r="C598" s="4666"/>
      <c r="D598" s="4666"/>
      <c r="E598" s="4666"/>
      <c r="F598" s="4666"/>
      <c r="G598" s="4666"/>
      <c r="H598" s="4666"/>
      <c r="I598" s="4666"/>
      <c r="J598" s="4666"/>
      <c r="K598" s="4666"/>
      <c r="L598" s="4666"/>
      <c r="M598" s="4666"/>
      <c r="N598" s="4666"/>
      <c r="O598" s="4666"/>
      <c r="P598" s="1229" t="s">
        <v>54</v>
      </c>
      <c r="Q598" s="1229" t="s">
        <v>55</v>
      </c>
      <c r="R598" s="1250">
        <v>23.49</v>
      </c>
      <c r="S598" s="1251">
        <f>ROUND(K588,2)*R598</f>
        <v>873.82799999999997</v>
      </c>
    </row>
    <row r="599" spans="1:19" ht="45" customHeight="1" x14ac:dyDescent="0.25">
      <c r="A599" s="4666"/>
      <c r="B599" s="4666"/>
      <c r="C599" s="4666"/>
      <c r="D599" s="4666"/>
      <c r="E599" s="4666"/>
      <c r="F599" s="4666"/>
      <c r="G599" s="4666"/>
      <c r="H599" s="4666"/>
      <c r="I599" s="4666"/>
      <c r="J599" s="4666"/>
      <c r="K599" s="4666"/>
      <c r="L599" s="4666"/>
      <c r="M599" s="4666"/>
      <c r="N599" s="4666"/>
      <c r="O599" s="4666"/>
      <c r="P599" s="1229" t="s">
        <v>56</v>
      </c>
      <c r="Q599" s="1229" t="s">
        <v>57</v>
      </c>
      <c r="R599" s="1252">
        <v>23.49</v>
      </c>
      <c r="S599" s="1253">
        <f>ROUND(K588,2)*R599</f>
        <v>873.82799999999997</v>
      </c>
    </row>
    <row r="600" spans="1:19" ht="45" customHeight="1" x14ac:dyDescent="0.25">
      <c r="A600" s="5611" t="s">
        <v>23</v>
      </c>
      <c r="B600" s="5611" t="s">
        <v>205</v>
      </c>
      <c r="C600" s="5611" t="s">
        <v>25</v>
      </c>
      <c r="D600" s="5611" t="s">
        <v>206</v>
      </c>
      <c r="E600" s="5611" t="s">
        <v>207</v>
      </c>
      <c r="F600" s="5612">
        <f>R600+R601+R602+R603+R604+R605+R606+R607+R608+R609+R610+R611</f>
        <v>960.5999999999998</v>
      </c>
      <c r="G600" s="5611" t="s">
        <v>28</v>
      </c>
      <c r="H600" s="5613">
        <v>27.13</v>
      </c>
      <c r="I600" s="5614">
        <v>27.13</v>
      </c>
      <c r="J600" s="5615">
        <v>0.2288</v>
      </c>
      <c r="K600" s="5616">
        <f>ROUND(I600,2)+(ROUND(I600,2)*J600)</f>
        <v>33.337344000000002</v>
      </c>
      <c r="L600" s="5617">
        <f>ROUND(S600,2)+ROUND(S601,2)+ROUND(S602,2)+ROUND(S603,2)+ROUND(S604,2)+ROUND(S605,2)+ROUND(S606,2)+ROUND(S607,2)+ROUND(S608,2)+ROUND(S609,2)+ROUND(S610,2)+ROUND(S611,2)</f>
        <v>32026.439999999991</v>
      </c>
      <c r="M600" s="5611"/>
      <c r="N600" s="5611" t="s">
        <v>50</v>
      </c>
      <c r="O600" s="5611" t="s">
        <v>198</v>
      </c>
      <c r="P600" s="1254" t="s">
        <v>20</v>
      </c>
      <c r="Q600" s="1254" t="s">
        <v>29</v>
      </c>
      <c r="R600" s="1255">
        <v>80.05</v>
      </c>
      <c r="S600" s="1256">
        <f>ROUND(K600,2)*R600</f>
        <v>2668.8670000000002</v>
      </c>
    </row>
    <row r="601" spans="1:19" ht="45" customHeight="1" x14ac:dyDescent="0.25">
      <c r="A601" s="4666"/>
      <c r="B601" s="4666"/>
      <c r="C601" s="4666"/>
      <c r="D601" s="4666"/>
      <c r="E601" s="4666"/>
      <c r="F601" s="4666"/>
      <c r="G601" s="4666"/>
      <c r="H601" s="4666"/>
      <c r="I601" s="4666"/>
      <c r="J601" s="4666"/>
      <c r="K601" s="4666"/>
      <c r="L601" s="4666"/>
      <c r="M601" s="4666"/>
      <c r="N601" s="4666"/>
      <c r="O601" s="4666"/>
      <c r="P601" s="1254" t="s">
        <v>30</v>
      </c>
      <c r="Q601" s="1254" t="s">
        <v>37</v>
      </c>
      <c r="R601" s="1257">
        <v>80.05</v>
      </c>
      <c r="S601" s="1258">
        <f>ROUND(K600,2)*R601</f>
        <v>2668.8670000000002</v>
      </c>
    </row>
    <row r="602" spans="1:19" ht="45" customHeight="1" x14ac:dyDescent="0.25">
      <c r="A602" s="4666"/>
      <c r="B602" s="4666"/>
      <c r="C602" s="4666"/>
      <c r="D602" s="4666"/>
      <c r="E602" s="4666"/>
      <c r="F602" s="4666"/>
      <c r="G602" s="4666"/>
      <c r="H602" s="4666"/>
      <c r="I602" s="4666"/>
      <c r="J602" s="4666"/>
      <c r="K602" s="4666"/>
      <c r="L602" s="4666"/>
      <c r="M602" s="4666"/>
      <c r="N602" s="4666"/>
      <c r="O602" s="4666"/>
      <c r="P602" s="1254" t="s">
        <v>38</v>
      </c>
      <c r="Q602" s="1254" t="s">
        <v>39</v>
      </c>
      <c r="R602" s="1259">
        <v>80.05</v>
      </c>
      <c r="S602" s="1260">
        <f>ROUND(K600,2)*R602</f>
        <v>2668.8670000000002</v>
      </c>
    </row>
    <row r="603" spans="1:19" ht="45" customHeight="1" x14ac:dyDescent="0.25">
      <c r="A603" s="4666"/>
      <c r="B603" s="4666"/>
      <c r="C603" s="4666"/>
      <c r="D603" s="4666"/>
      <c r="E603" s="4666"/>
      <c r="F603" s="4666"/>
      <c r="G603" s="4666"/>
      <c r="H603" s="4666"/>
      <c r="I603" s="4666"/>
      <c r="J603" s="4666"/>
      <c r="K603" s="4666"/>
      <c r="L603" s="4666"/>
      <c r="M603" s="4666"/>
      <c r="N603" s="4666"/>
      <c r="O603" s="4666"/>
      <c r="P603" s="1254" t="s">
        <v>40</v>
      </c>
      <c r="Q603" s="1254" t="s">
        <v>41</v>
      </c>
      <c r="R603" s="1261">
        <v>80.05</v>
      </c>
      <c r="S603" s="1262">
        <f>ROUND(K600,2)*R603</f>
        <v>2668.8670000000002</v>
      </c>
    </row>
    <row r="604" spans="1:19" ht="45" customHeight="1" x14ac:dyDescent="0.25">
      <c r="A604" s="4666"/>
      <c r="B604" s="4666"/>
      <c r="C604" s="4666"/>
      <c r="D604" s="4666"/>
      <c r="E604" s="4666"/>
      <c r="F604" s="4666"/>
      <c r="G604" s="4666"/>
      <c r="H604" s="4666"/>
      <c r="I604" s="4666"/>
      <c r="J604" s="4666"/>
      <c r="K604" s="4666"/>
      <c r="L604" s="4666"/>
      <c r="M604" s="4666"/>
      <c r="N604" s="4666"/>
      <c r="O604" s="4666"/>
      <c r="P604" s="1254" t="s">
        <v>42</v>
      </c>
      <c r="Q604" s="1254" t="s">
        <v>43</v>
      </c>
      <c r="R604" s="1263">
        <v>80.05</v>
      </c>
      <c r="S604" s="1264">
        <f>ROUND(K600,2)*R604</f>
        <v>2668.8670000000002</v>
      </c>
    </row>
    <row r="605" spans="1:19" ht="45" customHeight="1" x14ac:dyDescent="0.25">
      <c r="A605" s="4666"/>
      <c r="B605" s="4666"/>
      <c r="C605" s="4666"/>
      <c r="D605" s="4666"/>
      <c r="E605" s="4666"/>
      <c r="F605" s="4666"/>
      <c r="G605" s="4666"/>
      <c r="H605" s="4666"/>
      <c r="I605" s="4666"/>
      <c r="J605" s="4666"/>
      <c r="K605" s="4666"/>
      <c r="L605" s="4666"/>
      <c r="M605" s="4666"/>
      <c r="N605" s="4666"/>
      <c r="O605" s="4666"/>
      <c r="P605" s="1254" t="s">
        <v>44</v>
      </c>
      <c r="Q605" s="1254" t="s">
        <v>45</v>
      </c>
      <c r="R605" s="1265">
        <v>80.05</v>
      </c>
      <c r="S605" s="1266">
        <f>ROUND(K600,2)*R605</f>
        <v>2668.8670000000002</v>
      </c>
    </row>
    <row r="606" spans="1:19" ht="45" customHeight="1" x14ac:dyDescent="0.25">
      <c r="A606" s="4666"/>
      <c r="B606" s="4666"/>
      <c r="C606" s="4666"/>
      <c r="D606" s="4666"/>
      <c r="E606" s="4666"/>
      <c r="F606" s="4666"/>
      <c r="G606" s="4666"/>
      <c r="H606" s="4666"/>
      <c r="I606" s="4666"/>
      <c r="J606" s="4666"/>
      <c r="K606" s="4666"/>
      <c r="L606" s="4666"/>
      <c r="M606" s="4666"/>
      <c r="N606" s="4666"/>
      <c r="O606" s="4666"/>
      <c r="P606" s="1254" t="s">
        <v>46</v>
      </c>
      <c r="Q606" s="1254" t="s">
        <v>47</v>
      </c>
      <c r="R606" s="1267">
        <v>80.05</v>
      </c>
      <c r="S606" s="1268">
        <f>ROUND(K600,2)*R606</f>
        <v>2668.8670000000002</v>
      </c>
    </row>
    <row r="607" spans="1:19" ht="45" customHeight="1" x14ac:dyDescent="0.25">
      <c r="A607" s="4666"/>
      <c r="B607" s="4666"/>
      <c r="C607" s="4666"/>
      <c r="D607" s="4666"/>
      <c r="E607" s="4666"/>
      <c r="F607" s="4666"/>
      <c r="G607" s="4666"/>
      <c r="H607" s="4666"/>
      <c r="I607" s="4666"/>
      <c r="J607" s="4666"/>
      <c r="K607" s="4666"/>
      <c r="L607" s="4666"/>
      <c r="M607" s="4666"/>
      <c r="N607" s="4666"/>
      <c r="O607" s="4666"/>
      <c r="P607" s="1254" t="s">
        <v>48</v>
      </c>
      <c r="Q607" s="1254" t="s">
        <v>49</v>
      </c>
      <c r="R607" s="1269">
        <v>80.05</v>
      </c>
      <c r="S607" s="1270">
        <f>ROUND(K600,2)*R607</f>
        <v>2668.8670000000002</v>
      </c>
    </row>
    <row r="608" spans="1:19" ht="45" customHeight="1" x14ac:dyDescent="0.25">
      <c r="A608" s="4666"/>
      <c r="B608" s="4666"/>
      <c r="C608" s="4666"/>
      <c r="D608" s="4666"/>
      <c r="E608" s="4666"/>
      <c r="F608" s="4666"/>
      <c r="G608" s="4666"/>
      <c r="H608" s="4666"/>
      <c r="I608" s="4666"/>
      <c r="J608" s="4666"/>
      <c r="K608" s="4666"/>
      <c r="L608" s="4666"/>
      <c r="M608" s="4666"/>
      <c r="N608" s="4666"/>
      <c r="O608" s="4666"/>
      <c r="P608" s="1254" t="s">
        <v>50</v>
      </c>
      <c r="Q608" s="1254" t="s">
        <v>51</v>
      </c>
      <c r="R608" s="1271">
        <v>80.05</v>
      </c>
      <c r="S608" s="1272">
        <f>ROUND(K600,2)*R608</f>
        <v>2668.8670000000002</v>
      </c>
    </row>
    <row r="609" spans="1:19" ht="45" customHeight="1" x14ac:dyDescent="0.25">
      <c r="A609" s="4666"/>
      <c r="B609" s="4666"/>
      <c r="C609" s="4666"/>
      <c r="D609" s="4666"/>
      <c r="E609" s="4666"/>
      <c r="F609" s="4666"/>
      <c r="G609" s="4666"/>
      <c r="H609" s="4666"/>
      <c r="I609" s="4666"/>
      <c r="J609" s="4666"/>
      <c r="K609" s="4666"/>
      <c r="L609" s="4666"/>
      <c r="M609" s="4666"/>
      <c r="N609" s="4666"/>
      <c r="O609" s="4666"/>
      <c r="P609" s="1254" t="s">
        <v>52</v>
      </c>
      <c r="Q609" s="1254" t="s">
        <v>53</v>
      </c>
      <c r="R609" s="1273">
        <v>80.05</v>
      </c>
      <c r="S609" s="1274">
        <f>ROUND(K600,2)*R609</f>
        <v>2668.8670000000002</v>
      </c>
    </row>
    <row r="610" spans="1:19" ht="45" customHeight="1" x14ac:dyDescent="0.25">
      <c r="A610" s="4666"/>
      <c r="B610" s="4666"/>
      <c r="C610" s="4666"/>
      <c r="D610" s="4666"/>
      <c r="E610" s="4666"/>
      <c r="F610" s="4666"/>
      <c r="G610" s="4666"/>
      <c r="H610" s="4666"/>
      <c r="I610" s="4666"/>
      <c r="J610" s="4666"/>
      <c r="K610" s="4666"/>
      <c r="L610" s="4666"/>
      <c r="M610" s="4666"/>
      <c r="N610" s="4666"/>
      <c r="O610" s="4666"/>
      <c r="P610" s="1254" t="s">
        <v>54</v>
      </c>
      <c r="Q610" s="1254" t="s">
        <v>55</v>
      </c>
      <c r="R610" s="1275">
        <v>80.05</v>
      </c>
      <c r="S610" s="1276">
        <f>ROUND(K600,2)*R610</f>
        <v>2668.8670000000002</v>
      </c>
    </row>
    <row r="611" spans="1:19" ht="45" customHeight="1" x14ac:dyDescent="0.25">
      <c r="A611" s="4666"/>
      <c r="B611" s="4666"/>
      <c r="C611" s="4666"/>
      <c r="D611" s="4666"/>
      <c r="E611" s="4666"/>
      <c r="F611" s="4666"/>
      <c r="G611" s="4666"/>
      <c r="H611" s="4666"/>
      <c r="I611" s="4666"/>
      <c r="J611" s="4666"/>
      <c r="K611" s="4666"/>
      <c r="L611" s="4666"/>
      <c r="M611" s="4666"/>
      <c r="N611" s="4666"/>
      <c r="O611" s="4666"/>
      <c r="P611" s="1254" t="s">
        <v>56</v>
      </c>
      <c r="Q611" s="1254" t="s">
        <v>57</v>
      </c>
      <c r="R611" s="1277">
        <v>80.05</v>
      </c>
      <c r="S611" s="1278">
        <f>ROUND(K600,2)*R611</f>
        <v>2668.8670000000002</v>
      </c>
    </row>
    <row r="612" spans="1:19" ht="45" customHeight="1" x14ac:dyDescent="0.25">
      <c r="A612" s="5590" t="s">
        <v>23</v>
      </c>
      <c r="B612" s="5590" t="s">
        <v>208</v>
      </c>
      <c r="C612" s="5590" t="s">
        <v>25</v>
      </c>
      <c r="D612" s="5590" t="s">
        <v>209</v>
      </c>
      <c r="E612" s="5590" t="s">
        <v>210</v>
      </c>
      <c r="F612" s="5591">
        <f>R612+R613+R614+R615+R616+R617+R618+R619+R620+R621+R622+R623</f>
        <v>390.72</v>
      </c>
      <c r="G612" s="5590" t="s">
        <v>28</v>
      </c>
      <c r="H612" s="5592">
        <v>23.88</v>
      </c>
      <c r="I612" s="5593">
        <v>23.88</v>
      </c>
      <c r="J612" s="5594">
        <v>0.2288</v>
      </c>
      <c r="K612" s="5595">
        <f>ROUND(I612,2)+(ROUND(I612,2)*J612)</f>
        <v>29.343744000000001</v>
      </c>
      <c r="L612" s="5596">
        <f>ROUND(S612,2)+ROUND(S613,2)+ROUND(S614,2)+ROUND(S615,2)+ROUND(S616,2)+ROUND(S617,2)+ROUND(S618,2)+ROUND(S619,2)+ROUND(S620,2)+ROUND(S621,2)+ROUND(S622,2)+ROUND(S623,2)</f>
        <v>11463.719999999996</v>
      </c>
      <c r="M612" s="5590"/>
      <c r="N612" s="5590" t="s">
        <v>50</v>
      </c>
      <c r="O612" s="5590" t="s">
        <v>198</v>
      </c>
      <c r="P612" s="1279" t="s">
        <v>20</v>
      </c>
      <c r="Q612" s="1279" t="s">
        <v>29</v>
      </c>
      <c r="R612" s="1280">
        <v>32.56</v>
      </c>
      <c r="S612" s="1281">
        <f>ROUND(K612,2)*R612</f>
        <v>955.31040000000007</v>
      </c>
    </row>
    <row r="613" spans="1:19" ht="45" customHeight="1" x14ac:dyDescent="0.25">
      <c r="A613" s="4666"/>
      <c r="B613" s="4666"/>
      <c r="C613" s="4666"/>
      <c r="D613" s="4666"/>
      <c r="E613" s="4666"/>
      <c r="F613" s="4666"/>
      <c r="G613" s="4666"/>
      <c r="H613" s="4666"/>
      <c r="I613" s="4666"/>
      <c r="J613" s="4666"/>
      <c r="K613" s="4666"/>
      <c r="L613" s="4666"/>
      <c r="M613" s="4666"/>
      <c r="N613" s="4666"/>
      <c r="O613" s="4666"/>
      <c r="P613" s="1279" t="s">
        <v>30</v>
      </c>
      <c r="Q613" s="1279" t="s">
        <v>37</v>
      </c>
      <c r="R613" s="1282">
        <v>32.56</v>
      </c>
      <c r="S613" s="1283">
        <f>ROUND(K612,2)*R613</f>
        <v>955.31040000000007</v>
      </c>
    </row>
    <row r="614" spans="1:19" ht="45" customHeight="1" x14ac:dyDescent="0.25">
      <c r="A614" s="4666"/>
      <c r="B614" s="4666"/>
      <c r="C614" s="4666"/>
      <c r="D614" s="4666"/>
      <c r="E614" s="4666"/>
      <c r="F614" s="4666"/>
      <c r="G614" s="4666"/>
      <c r="H614" s="4666"/>
      <c r="I614" s="4666"/>
      <c r="J614" s="4666"/>
      <c r="K614" s="4666"/>
      <c r="L614" s="4666"/>
      <c r="M614" s="4666"/>
      <c r="N614" s="4666"/>
      <c r="O614" s="4666"/>
      <c r="P614" s="1279" t="s">
        <v>38</v>
      </c>
      <c r="Q614" s="1279" t="s">
        <v>39</v>
      </c>
      <c r="R614" s="1284">
        <v>32.56</v>
      </c>
      <c r="S614" s="1285">
        <f>ROUND(K612,2)*R614</f>
        <v>955.31040000000007</v>
      </c>
    </row>
    <row r="615" spans="1:19" ht="45" customHeight="1" x14ac:dyDescent="0.25">
      <c r="A615" s="4666"/>
      <c r="B615" s="4666"/>
      <c r="C615" s="4666"/>
      <c r="D615" s="4666"/>
      <c r="E615" s="4666"/>
      <c r="F615" s="4666"/>
      <c r="G615" s="4666"/>
      <c r="H615" s="4666"/>
      <c r="I615" s="4666"/>
      <c r="J615" s="4666"/>
      <c r="K615" s="4666"/>
      <c r="L615" s="4666"/>
      <c r="M615" s="4666"/>
      <c r="N615" s="4666"/>
      <c r="O615" s="4666"/>
      <c r="P615" s="1279" t="s">
        <v>40</v>
      </c>
      <c r="Q615" s="1279" t="s">
        <v>41</v>
      </c>
      <c r="R615" s="1286">
        <v>32.56</v>
      </c>
      <c r="S615" s="1287">
        <f>ROUND(K612,2)*R615</f>
        <v>955.31040000000007</v>
      </c>
    </row>
    <row r="616" spans="1:19" ht="45" customHeight="1" x14ac:dyDescent="0.25">
      <c r="A616" s="4666"/>
      <c r="B616" s="4666"/>
      <c r="C616" s="4666"/>
      <c r="D616" s="4666"/>
      <c r="E616" s="4666"/>
      <c r="F616" s="4666"/>
      <c r="G616" s="4666"/>
      <c r="H616" s="4666"/>
      <c r="I616" s="4666"/>
      <c r="J616" s="4666"/>
      <c r="K616" s="4666"/>
      <c r="L616" s="4666"/>
      <c r="M616" s="4666"/>
      <c r="N616" s="4666"/>
      <c r="O616" s="4666"/>
      <c r="P616" s="1279" t="s">
        <v>42</v>
      </c>
      <c r="Q616" s="1279" t="s">
        <v>43</v>
      </c>
      <c r="R616" s="1288">
        <v>32.56</v>
      </c>
      <c r="S616" s="1289">
        <f>ROUND(K612,2)*R616</f>
        <v>955.31040000000007</v>
      </c>
    </row>
    <row r="617" spans="1:19" ht="45" customHeight="1" x14ac:dyDescent="0.25">
      <c r="A617" s="4666"/>
      <c r="B617" s="4666"/>
      <c r="C617" s="4666"/>
      <c r="D617" s="4666"/>
      <c r="E617" s="4666"/>
      <c r="F617" s="4666"/>
      <c r="G617" s="4666"/>
      <c r="H617" s="4666"/>
      <c r="I617" s="4666"/>
      <c r="J617" s="4666"/>
      <c r="K617" s="4666"/>
      <c r="L617" s="4666"/>
      <c r="M617" s="4666"/>
      <c r="N617" s="4666"/>
      <c r="O617" s="4666"/>
      <c r="P617" s="1279" t="s">
        <v>44</v>
      </c>
      <c r="Q617" s="1279" t="s">
        <v>45</v>
      </c>
      <c r="R617" s="1290">
        <v>32.56</v>
      </c>
      <c r="S617" s="1291">
        <f>ROUND(K612,2)*R617</f>
        <v>955.31040000000007</v>
      </c>
    </row>
    <row r="618" spans="1:19" ht="45" customHeight="1" x14ac:dyDescent="0.25">
      <c r="A618" s="4666"/>
      <c r="B618" s="4666"/>
      <c r="C618" s="4666"/>
      <c r="D618" s="4666"/>
      <c r="E618" s="4666"/>
      <c r="F618" s="4666"/>
      <c r="G618" s="4666"/>
      <c r="H618" s="4666"/>
      <c r="I618" s="4666"/>
      <c r="J618" s="4666"/>
      <c r="K618" s="4666"/>
      <c r="L618" s="4666"/>
      <c r="M618" s="4666"/>
      <c r="N618" s="4666"/>
      <c r="O618" s="4666"/>
      <c r="P618" s="1279" t="s">
        <v>46</v>
      </c>
      <c r="Q618" s="1279" t="s">
        <v>47</v>
      </c>
      <c r="R618" s="1292">
        <v>32.56</v>
      </c>
      <c r="S618" s="1293">
        <f>ROUND(K612,2)*R618</f>
        <v>955.31040000000007</v>
      </c>
    </row>
    <row r="619" spans="1:19" ht="45" customHeight="1" x14ac:dyDescent="0.25">
      <c r="A619" s="4666"/>
      <c r="B619" s="4666"/>
      <c r="C619" s="4666"/>
      <c r="D619" s="4666"/>
      <c r="E619" s="4666"/>
      <c r="F619" s="4666"/>
      <c r="G619" s="4666"/>
      <c r="H619" s="4666"/>
      <c r="I619" s="4666"/>
      <c r="J619" s="4666"/>
      <c r="K619" s="4666"/>
      <c r="L619" s="4666"/>
      <c r="M619" s="4666"/>
      <c r="N619" s="4666"/>
      <c r="O619" s="4666"/>
      <c r="P619" s="1279" t="s">
        <v>48</v>
      </c>
      <c r="Q619" s="1279" t="s">
        <v>49</v>
      </c>
      <c r="R619" s="1294">
        <v>32.56</v>
      </c>
      <c r="S619" s="1295">
        <f>ROUND(K612,2)*R619</f>
        <v>955.31040000000007</v>
      </c>
    </row>
    <row r="620" spans="1:19" ht="45" customHeight="1" x14ac:dyDescent="0.25">
      <c r="A620" s="4666"/>
      <c r="B620" s="4666"/>
      <c r="C620" s="4666"/>
      <c r="D620" s="4666"/>
      <c r="E620" s="4666"/>
      <c r="F620" s="4666"/>
      <c r="G620" s="4666"/>
      <c r="H620" s="4666"/>
      <c r="I620" s="4666"/>
      <c r="J620" s="4666"/>
      <c r="K620" s="4666"/>
      <c r="L620" s="4666"/>
      <c r="M620" s="4666"/>
      <c r="N620" s="4666"/>
      <c r="O620" s="4666"/>
      <c r="P620" s="1279" t="s">
        <v>50</v>
      </c>
      <c r="Q620" s="1279" t="s">
        <v>51</v>
      </c>
      <c r="R620" s="1296">
        <v>32.56</v>
      </c>
      <c r="S620" s="1297">
        <f>ROUND(K612,2)*R620</f>
        <v>955.31040000000007</v>
      </c>
    </row>
    <row r="621" spans="1:19" ht="45" customHeight="1" x14ac:dyDescent="0.25">
      <c r="A621" s="4666"/>
      <c r="B621" s="4666"/>
      <c r="C621" s="4666"/>
      <c r="D621" s="4666"/>
      <c r="E621" s="4666"/>
      <c r="F621" s="4666"/>
      <c r="G621" s="4666"/>
      <c r="H621" s="4666"/>
      <c r="I621" s="4666"/>
      <c r="J621" s="4666"/>
      <c r="K621" s="4666"/>
      <c r="L621" s="4666"/>
      <c r="M621" s="4666"/>
      <c r="N621" s="4666"/>
      <c r="O621" s="4666"/>
      <c r="P621" s="1279" t="s">
        <v>52</v>
      </c>
      <c r="Q621" s="1279" t="s">
        <v>53</v>
      </c>
      <c r="R621" s="1298">
        <v>32.56</v>
      </c>
      <c r="S621" s="1299">
        <f>ROUND(K612,2)*R621</f>
        <v>955.31040000000007</v>
      </c>
    </row>
    <row r="622" spans="1:19" ht="45" customHeight="1" x14ac:dyDescent="0.25">
      <c r="A622" s="4666"/>
      <c r="B622" s="4666"/>
      <c r="C622" s="4666"/>
      <c r="D622" s="4666"/>
      <c r="E622" s="4666"/>
      <c r="F622" s="4666"/>
      <c r="G622" s="4666"/>
      <c r="H622" s="4666"/>
      <c r="I622" s="4666"/>
      <c r="J622" s="4666"/>
      <c r="K622" s="4666"/>
      <c r="L622" s="4666"/>
      <c r="M622" s="4666"/>
      <c r="N622" s="4666"/>
      <c r="O622" s="4666"/>
      <c r="P622" s="1279" t="s">
        <v>54</v>
      </c>
      <c r="Q622" s="1279" t="s">
        <v>55</v>
      </c>
      <c r="R622" s="1300">
        <v>32.56</v>
      </c>
      <c r="S622" s="1301">
        <f>ROUND(K612,2)*R622</f>
        <v>955.31040000000007</v>
      </c>
    </row>
    <row r="623" spans="1:19" ht="45" customHeight="1" x14ac:dyDescent="0.25">
      <c r="A623" s="4666"/>
      <c r="B623" s="4666"/>
      <c r="C623" s="4666"/>
      <c r="D623" s="4666"/>
      <c r="E623" s="4666"/>
      <c r="F623" s="4666"/>
      <c r="G623" s="4666"/>
      <c r="H623" s="4666"/>
      <c r="I623" s="4666"/>
      <c r="J623" s="4666"/>
      <c r="K623" s="4666"/>
      <c r="L623" s="4666"/>
      <c r="M623" s="4666"/>
      <c r="N623" s="4666"/>
      <c r="O623" s="4666"/>
      <c r="P623" s="1279" t="s">
        <v>56</v>
      </c>
      <c r="Q623" s="1279" t="s">
        <v>57</v>
      </c>
      <c r="R623" s="1302">
        <v>32.56</v>
      </c>
      <c r="S623" s="1303">
        <f>ROUND(K612,2)*R623</f>
        <v>955.31040000000007</v>
      </c>
    </row>
    <row r="624" spans="1:19" ht="45" customHeight="1" x14ac:dyDescent="0.25">
      <c r="A624" s="5597" t="s">
        <v>23</v>
      </c>
      <c r="B624" s="5597" t="s">
        <v>211</v>
      </c>
      <c r="C624" s="5597" t="s">
        <v>25</v>
      </c>
      <c r="D624" s="5597" t="s">
        <v>212</v>
      </c>
      <c r="E624" s="5597" t="s">
        <v>213</v>
      </c>
      <c r="F624" s="5598">
        <f>R624+R625+R626+R627+R628+R629+R630+R631+R632+R633+R634+R635</f>
        <v>53.279999999999994</v>
      </c>
      <c r="G624" s="5597" t="s">
        <v>28</v>
      </c>
      <c r="H624" s="5599">
        <v>33.229999999999997</v>
      </c>
      <c r="I624" s="5600">
        <v>33.229999999999997</v>
      </c>
      <c r="J624" s="5601">
        <v>0.2288</v>
      </c>
      <c r="K624" s="5602">
        <f>ROUND(I624,2)+(ROUND(I624,2)*J624)</f>
        <v>40.833023999999995</v>
      </c>
      <c r="L624" s="5603">
        <f>ROUND(S624,2)+ROUND(S625,2)+ROUND(S626,2)+ROUND(S627,2)+ROUND(S628,2)+ROUND(S629,2)+ROUND(S630,2)+ROUND(S631,2)+ROUND(S632,2)+ROUND(S633,2)+ROUND(S634,2)+ROUND(S635,2)</f>
        <v>2175.48</v>
      </c>
      <c r="M624" s="5597"/>
      <c r="N624" s="5597" t="s">
        <v>50</v>
      </c>
      <c r="O624" s="5597" t="s">
        <v>198</v>
      </c>
      <c r="P624" s="1304" t="s">
        <v>20</v>
      </c>
      <c r="Q624" s="1304" t="s">
        <v>29</v>
      </c>
      <c r="R624" s="1305">
        <v>4.4400000000000004</v>
      </c>
      <c r="S624" s="1306">
        <f>ROUND(K624,2)*R624</f>
        <v>181.2852</v>
      </c>
    </row>
    <row r="625" spans="1:19" ht="45" customHeight="1" x14ac:dyDescent="0.25">
      <c r="A625" s="4666"/>
      <c r="B625" s="4666"/>
      <c r="C625" s="4666"/>
      <c r="D625" s="4666"/>
      <c r="E625" s="4666"/>
      <c r="F625" s="4666"/>
      <c r="G625" s="4666"/>
      <c r="H625" s="4666"/>
      <c r="I625" s="4666"/>
      <c r="J625" s="4666"/>
      <c r="K625" s="4666"/>
      <c r="L625" s="4666"/>
      <c r="M625" s="4666"/>
      <c r="N625" s="4666"/>
      <c r="O625" s="4666"/>
      <c r="P625" s="1304" t="s">
        <v>30</v>
      </c>
      <c r="Q625" s="1304" t="s">
        <v>37</v>
      </c>
      <c r="R625" s="1307">
        <v>4.4400000000000004</v>
      </c>
      <c r="S625" s="1308">
        <f>ROUND(K624,2)*R625</f>
        <v>181.2852</v>
      </c>
    </row>
    <row r="626" spans="1:19" ht="45" customHeight="1" x14ac:dyDescent="0.25">
      <c r="A626" s="4666"/>
      <c r="B626" s="4666"/>
      <c r="C626" s="4666"/>
      <c r="D626" s="4666"/>
      <c r="E626" s="4666"/>
      <c r="F626" s="4666"/>
      <c r="G626" s="4666"/>
      <c r="H626" s="4666"/>
      <c r="I626" s="4666"/>
      <c r="J626" s="4666"/>
      <c r="K626" s="4666"/>
      <c r="L626" s="4666"/>
      <c r="M626" s="4666"/>
      <c r="N626" s="4666"/>
      <c r="O626" s="4666"/>
      <c r="P626" s="1304" t="s">
        <v>38</v>
      </c>
      <c r="Q626" s="1304" t="s">
        <v>39</v>
      </c>
      <c r="R626" s="1309">
        <v>4.4400000000000004</v>
      </c>
      <c r="S626" s="1310">
        <f>ROUND(K624,2)*R626</f>
        <v>181.2852</v>
      </c>
    </row>
    <row r="627" spans="1:19" ht="45" customHeight="1" x14ac:dyDescent="0.25">
      <c r="A627" s="4666"/>
      <c r="B627" s="4666"/>
      <c r="C627" s="4666"/>
      <c r="D627" s="4666"/>
      <c r="E627" s="4666"/>
      <c r="F627" s="4666"/>
      <c r="G627" s="4666"/>
      <c r="H627" s="4666"/>
      <c r="I627" s="4666"/>
      <c r="J627" s="4666"/>
      <c r="K627" s="4666"/>
      <c r="L627" s="4666"/>
      <c r="M627" s="4666"/>
      <c r="N627" s="4666"/>
      <c r="O627" s="4666"/>
      <c r="P627" s="1304" t="s">
        <v>40</v>
      </c>
      <c r="Q627" s="1304" t="s">
        <v>41</v>
      </c>
      <c r="R627" s="1311">
        <v>4.4400000000000004</v>
      </c>
      <c r="S627" s="1312">
        <f>ROUND(K624,2)*R627</f>
        <v>181.2852</v>
      </c>
    </row>
    <row r="628" spans="1:19" ht="45" customHeight="1" x14ac:dyDescent="0.25">
      <c r="A628" s="4666"/>
      <c r="B628" s="4666"/>
      <c r="C628" s="4666"/>
      <c r="D628" s="4666"/>
      <c r="E628" s="4666"/>
      <c r="F628" s="4666"/>
      <c r="G628" s="4666"/>
      <c r="H628" s="4666"/>
      <c r="I628" s="4666"/>
      <c r="J628" s="4666"/>
      <c r="K628" s="4666"/>
      <c r="L628" s="4666"/>
      <c r="M628" s="4666"/>
      <c r="N628" s="4666"/>
      <c r="O628" s="4666"/>
      <c r="P628" s="1304" t="s">
        <v>42</v>
      </c>
      <c r="Q628" s="1304" t="s">
        <v>43</v>
      </c>
      <c r="R628" s="1313">
        <v>4.4400000000000004</v>
      </c>
      <c r="S628" s="1314">
        <f>ROUND(K624,2)*R628</f>
        <v>181.2852</v>
      </c>
    </row>
    <row r="629" spans="1:19" ht="45" customHeight="1" x14ac:dyDescent="0.25">
      <c r="A629" s="4666"/>
      <c r="B629" s="4666"/>
      <c r="C629" s="4666"/>
      <c r="D629" s="4666"/>
      <c r="E629" s="4666"/>
      <c r="F629" s="4666"/>
      <c r="G629" s="4666"/>
      <c r="H629" s="4666"/>
      <c r="I629" s="4666"/>
      <c r="J629" s="4666"/>
      <c r="K629" s="4666"/>
      <c r="L629" s="4666"/>
      <c r="M629" s="4666"/>
      <c r="N629" s="4666"/>
      <c r="O629" s="4666"/>
      <c r="P629" s="1304" t="s">
        <v>44</v>
      </c>
      <c r="Q629" s="1304" t="s">
        <v>45</v>
      </c>
      <c r="R629" s="1315">
        <v>4.4400000000000004</v>
      </c>
      <c r="S629" s="1316">
        <f>ROUND(K624,2)*R629</f>
        <v>181.2852</v>
      </c>
    </row>
    <row r="630" spans="1:19" ht="45" customHeight="1" x14ac:dyDescent="0.25">
      <c r="A630" s="4666"/>
      <c r="B630" s="4666"/>
      <c r="C630" s="4666"/>
      <c r="D630" s="4666"/>
      <c r="E630" s="4666"/>
      <c r="F630" s="4666"/>
      <c r="G630" s="4666"/>
      <c r="H630" s="4666"/>
      <c r="I630" s="4666"/>
      <c r="J630" s="4666"/>
      <c r="K630" s="4666"/>
      <c r="L630" s="4666"/>
      <c r="M630" s="4666"/>
      <c r="N630" s="4666"/>
      <c r="O630" s="4666"/>
      <c r="P630" s="1304" t="s">
        <v>46</v>
      </c>
      <c r="Q630" s="1304" t="s">
        <v>47</v>
      </c>
      <c r="R630" s="1317">
        <v>4.4400000000000004</v>
      </c>
      <c r="S630" s="1318">
        <f>ROUND(K624,2)*R630</f>
        <v>181.2852</v>
      </c>
    </row>
    <row r="631" spans="1:19" ht="45" customHeight="1" x14ac:dyDescent="0.25">
      <c r="A631" s="4666"/>
      <c r="B631" s="4666"/>
      <c r="C631" s="4666"/>
      <c r="D631" s="4666"/>
      <c r="E631" s="4666"/>
      <c r="F631" s="4666"/>
      <c r="G631" s="4666"/>
      <c r="H631" s="4666"/>
      <c r="I631" s="4666"/>
      <c r="J631" s="4666"/>
      <c r="K631" s="4666"/>
      <c r="L631" s="4666"/>
      <c r="M631" s="4666"/>
      <c r="N631" s="4666"/>
      <c r="O631" s="4666"/>
      <c r="P631" s="1304" t="s">
        <v>48</v>
      </c>
      <c r="Q631" s="1304" t="s">
        <v>49</v>
      </c>
      <c r="R631" s="1319">
        <v>4.4400000000000004</v>
      </c>
      <c r="S631" s="1320">
        <f>ROUND(K624,2)*R631</f>
        <v>181.2852</v>
      </c>
    </row>
    <row r="632" spans="1:19" ht="45" customHeight="1" x14ac:dyDescent="0.25">
      <c r="A632" s="4666"/>
      <c r="B632" s="4666"/>
      <c r="C632" s="4666"/>
      <c r="D632" s="4666"/>
      <c r="E632" s="4666"/>
      <c r="F632" s="4666"/>
      <c r="G632" s="4666"/>
      <c r="H632" s="4666"/>
      <c r="I632" s="4666"/>
      <c r="J632" s="4666"/>
      <c r="K632" s="4666"/>
      <c r="L632" s="4666"/>
      <c r="M632" s="4666"/>
      <c r="N632" s="4666"/>
      <c r="O632" s="4666"/>
      <c r="P632" s="1304" t="s">
        <v>50</v>
      </c>
      <c r="Q632" s="1304" t="s">
        <v>51</v>
      </c>
      <c r="R632" s="1321">
        <v>4.4400000000000004</v>
      </c>
      <c r="S632" s="1322">
        <f>ROUND(K624,2)*R632</f>
        <v>181.2852</v>
      </c>
    </row>
    <row r="633" spans="1:19" ht="45" customHeight="1" x14ac:dyDescent="0.25">
      <c r="A633" s="4666"/>
      <c r="B633" s="4666"/>
      <c r="C633" s="4666"/>
      <c r="D633" s="4666"/>
      <c r="E633" s="4666"/>
      <c r="F633" s="4666"/>
      <c r="G633" s="4666"/>
      <c r="H633" s="4666"/>
      <c r="I633" s="4666"/>
      <c r="J633" s="4666"/>
      <c r="K633" s="4666"/>
      <c r="L633" s="4666"/>
      <c r="M633" s="4666"/>
      <c r="N633" s="4666"/>
      <c r="O633" s="4666"/>
      <c r="P633" s="1304" t="s">
        <v>52</v>
      </c>
      <c r="Q633" s="1304" t="s">
        <v>53</v>
      </c>
      <c r="R633" s="1323">
        <v>4.4400000000000004</v>
      </c>
      <c r="S633" s="1324">
        <f>ROUND(K624,2)*R633</f>
        <v>181.2852</v>
      </c>
    </row>
    <row r="634" spans="1:19" ht="45" customHeight="1" x14ac:dyDescent="0.25">
      <c r="A634" s="4666"/>
      <c r="B634" s="4666"/>
      <c r="C634" s="4666"/>
      <c r="D634" s="4666"/>
      <c r="E634" s="4666"/>
      <c r="F634" s="4666"/>
      <c r="G634" s="4666"/>
      <c r="H634" s="4666"/>
      <c r="I634" s="4666"/>
      <c r="J634" s="4666"/>
      <c r="K634" s="4666"/>
      <c r="L634" s="4666"/>
      <c r="M634" s="4666"/>
      <c r="N634" s="4666"/>
      <c r="O634" s="4666"/>
      <c r="P634" s="1304" t="s">
        <v>54</v>
      </c>
      <c r="Q634" s="1304" t="s">
        <v>55</v>
      </c>
      <c r="R634" s="1325">
        <v>4.4400000000000004</v>
      </c>
      <c r="S634" s="1326">
        <f>ROUND(K624,2)*R634</f>
        <v>181.2852</v>
      </c>
    </row>
    <row r="635" spans="1:19" ht="45" customHeight="1" x14ac:dyDescent="0.25">
      <c r="A635" s="4666"/>
      <c r="B635" s="4666"/>
      <c r="C635" s="4666"/>
      <c r="D635" s="4666"/>
      <c r="E635" s="4666"/>
      <c r="F635" s="4666"/>
      <c r="G635" s="4666"/>
      <c r="H635" s="4666"/>
      <c r="I635" s="4666"/>
      <c r="J635" s="4666"/>
      <c r="K635" s="4666"/>
      <c r="L635" s="4666"/>
      <c r="M635" s="4666"/>
      <c r="N635" s="4666"/>
      <c r="O635" s="4666"/>
      <c r="P635" s="1304" t="s">
        <v>56</v>
      </c>
      <c r="Q635" s="1304" t="s">
        <v>57</v>
      </c>
      <c r="R635" s="1327">
        <v>4.4400000000000004</v>
      </c>
      <c r="S635" s="1328">
        <f>ROUND(K624,2)*R635</f>
        <v>181.2852</v>
      </c>
    </row>
    <row r="636" spans="1:19" ht="45" customHeight="1" x14ac:dyDescent="0.25">
      <c r="A636" s="5576" t="s">
        <v>23</v>
      </c>
      <c r="B636" s="5576" t="s">
        <v>214</v>
      </c>
      <c r="C636" s="5576" t="s">
        <v>25</v>
      </c>
      <c r="D636" s="5576" t="s">
        <v>215</v>
      </c>
      <c r="E636" s="5576" t="s">
        <v>216</v>
      </c>
      <c r="F636" s="5577">
        <f>R636+R637+R638+R639+R640+R641+R642+R643+R644+R645+R646+R647</f>
        <v>235.80000000000004</v>
      </c>
      <c r="G636" s="5576" t="s">
        <v>28</v>
      </c>
      <c r="H636" s="5578">
        <v>67.760000000000005</v>
      </c>
      <c r="I636" s="5579">
        <v>67.760000000000005</v>
      </c>
      <c r="J636" s="5580">
        <v>0.2288</v>
      </c>
      <c r="K636" s="5581">
        <f>ROUND(I636,2)+(ROUND(I636,2)*J636)</f>
        <v>83.263488000000009</v>
      </c>
      <c r="L636" s="5582">
        <f>ROUND(S636,2)+ROUND(S637,2)+ROUND(S638,2)+ROUND(S639,2)+ROUND(S640,2)+ROUND(S641,2)+ROUND(S642,2)+ROUND(S643,2)+ROUND(S644,2)+ROUND(S645,2)+ROUND(S646,2)+ROUND(S647,2)</f>
        <v>19632.719999999998</v>
      </c>
      <c r="M636" s="5576"/>
      <c r="N636" s="5576" t="s">
        <v>50</v>
      </c>
      <c r="O636" s="5576" t="s">
        <v>198</v>
      </c>
      <c r="P636" s="1329" t="s">
        <v>20</v>
      </c>
      <c r="Q636" s="1329" t="s">
        <v>29</v>
      </c>
      <c r="R636" s="1330">
        <v>19.649999999999999</v>
      </c>
      <c r="S636" s="1331">
        <f>ROUND(K636,2)*R636</f>
        <v>1636.059</v>
      </c>
    </row>
    <row r="637" spans="1:19" ht="45" customHeight="1" x14ac:dyDescent="0.25">
      <c r="A637" s="4666"/>
      <c r="B637" s="4666"/>
      <c r="C637" s="4666"/>
      <c r="D637" s="4666"/>
      <c r="E637" s="4666"/>
      <c r="F637" s="4666"/>
      <c r="G637" s="4666"/>
      <c r="H637" s="4666"/>
      <c r="I637" s="4666"/>
      <c r="J637" s="4666"/>
      <c r="K637" s="4666"/>
      <c r="L637" s="4666"/>
      <c r="M637" s="4666"/>
      <c r="N637" s="4666"/>
      <c r="O637" s="4666"/>
      <c r="P637" s="1329" t="s">
        <v>30</v>
      </c>
      <c r="Q637" s="1329" t="s">
        <v>37</v>
      </c>
      <c r="R637" s="1332">
        <v>19.649999999999999</v>
      </c>
      <c r="S637" s="1333">
        <f>ROUND(K636,2)*R637</f>
        <v>1636.059</v>
      </c>
    </row>
    <row r="638" spans="1:19" ht="45" customHeight="1" x14ac:dyDescent="0.25">
      <c r="A638" s="4666"/>
      <c r="B638" s="4666"/>
      <c r="C638" s="4666"/>
      <c r="D638" s="4666"/>
      <c r="E638" s="4666"/>
      <c r="F638" s="4666"/>
      <c r="G638" s="4666"/>
      <c r="H638" s="4666"/>
      <c r="I638" s="4666"/>
      <c r="J638" s="4666"/>
      <c r="K638" s="4666"/>
      <c r="L638" s="4666"/>
      <c r="M638" s="4666"/>
      <c r="N638" s="4666"/>
      <c r="O638" s="4666"/>
      <c r="P638" s="1329" t="s">
        <v>38</v>
      </c>
      <c r="Q638" s="1329" t="s">
        <v>39</v>
      </c>
      <c r="R638" s="1334">
        <v>19.649999999999999</v>
      </c>
      <c r="S638" s="1335">
        <f>ROUND(K636,2)*R638</f>
        <v>1636.059</v>
      </c>
    </row>
    <row r="639" spans="1:19" ht="45" customHeight="1" x14ac:dyDescent="0.25">
      <c r="A639" s="4666"/>
      <c r="B639" s="4666"/>
      <c r="C639" s="4666"/>
      <c r="D639" s="4666"/>
      <c r="E639" s="4666"/>
      <c r="F639" s="4666"/>
      <c r="G639" s="4666"/>
      <c r="H639" s="4666"/>
      <c r="I639" s="4666"/>
      <c r="J639" s="4666"/>
      <c r="K639" s="4666"/>
      <c r="L639" s="4666"/>
      <c r="M639" s="4666"/>
      <c r="N639" s="4666"/>
      <c r="O639" s="4666"/>
      <c r="P639" s="1329" t="s">
        <v>40</v>
      </c>
      <c r="Q639" s="1329" t="s">
        <v>41</v>
      </c>
      <c r="R639" s="1336">
        <v>19.649999999999999</v>
      </c>
      <c r="S639" s="1337">
        <f>ROUND(K636,2)*R639</f>
        <v>1636.059</v>
      </c>
    </row>
    <row r="640" spans="1:19" ht="45" customHeight="1" x14ac:dyDescent="0.25">
      <c r="A640" s="4666"/>
      <c r="B640" s="4666"/>
      <c r="C640" s="4666"/>
      <c r="D640" s="4666"/>
      <c r="E640" s="4666"/>
      <c r="F640" s="4666"/>
      <c r="G640" s="4666"/>
      <c r="H640" s="4666"/>
      <c r="I640" s="4666"/>
      <c r="J640" s="4666"/>
      <c r="K640" s="4666"/>
      <c r="L640" s="4666"/>
      <c r="M640" s="4666"/>
      <c r="N640" s="4666"/>
      <c r="O640" s="4666"/>
      <c r="P640" s="1329" t="s">
        <v>42</v>
      </c>
      <c r="Q640" s="1329" t="s">
        <v>43</v>
      </c>
      <c r="R640" s="1338">
        <v>19.649999999999999</v>
      </c>
      <c r="S640" s="1339">
        <f>ROUND(K636,2)*R640</f>
        <v>1636.059</v>
      </c>
    </row>
    <row r="641" spans="1:19" ht="45" customHeight="1" x14ac:dyDescent="0.25">
      <c r="A641" s="4666"/>
      <c r="B641" s="4666"/>
      <c r="C641" s="4666"/>
      <c r="D641" s="4666"/>
      <c r="E641" s="4666"/>
      <c r="F641" s="4666"/>
      <c r="G641" s="4666"/>
      <c r="H641" s="4666"/>
      <c r="I641" s="4666"/>
      <c r="J641" s="4666"/>
      <c r="K641" s="4666"/>
      <c r="L641" s="4666"/>
      <c r="M641" s="4666"/>
      <c r="N641" s="4666"/>
      <c r="O641" s="4666"/>
      <c r="P641" s="1329" t="s">
        <v>44</v>
      </c>
      <c r="Q641" s="1329" t="s">
        <v>45</v>
      </c>
      <c r="R641" s="1340">
        <v>19.649999999999999</v>
      </c>
      <c r="S641" s="1341">
        <f>ROUND(K636,2)*R641</f>
        <v>1636.059</v>
      </c>
    </row>
    <row r="642" spans="1:19" ht="45" customHeight="1" x14ac:dyDescent="0.25">
      <c r="A642" s="4666"/>
      <c r="B642" s="4666"/>
      <c r="C642" s="4666"/>
      <c r="D642" s="4666"/>
      <c r="E642" s="4666"/>
      <c r="F642" s="4666"/>
      <c r="G642" s="4666"/>
      <c r="H642" s="4666"/>
      <c r="I642" s="4666"/>
      <c r="J642" s="4666"/>
      <c r="K642" s="4666"/>
      <c r="L642" s="4666"/>
      <c r="M642" s="4666"/>
      <c r="N642" s="4666"/>
      <c r="O642" s="4666"/>
      <c r="P642" s="1329" t="s">
        <v>46</v>
      </c>
      <c r="Q642" s="1329" t="s">
        <v>47</v>
      </c>
      <c r="R642" s="1342">
        <v>19.649999999999999</v>
      </c>
      <c r="S642" s="1343">
        <f>ROUND(K636,2)*R642</f>
        <v>1636.059</v>
      </c>
    </row>
    <row r="643" spans="1:19" ht="45" customHeight="1" x14ac:dyDescent="0.25">
      <c r="A643" s="4666"/>
      <c r="B643" s="4666"/>
      <c r="C643" s="4666"/>
      <c r="D643" s="4666"/>
      <c r="E643" s="4666"/>
      <c r="F643" s="4666"/>
      <c r="G643" s="4666"/>
      <c r="H643" s="4666"/>
      <c r="I643" s="4666"/>
      <c r="J643" s="4666"/>
      <c r="K643" s="4666"/>
      <c r="L643" s="4666"/>
      <c r="M643" s="4666"/>
      <c r="N643" s="4666"/>
      <c r="O643" s="4666"/>
      <c r="P643" s="1329" t="s">
        <v>48</v>
      </c>
      <c r="Q643" s="1329" t="s">
        <v>49</v>
      </c>
      <c r="R643" s="1344">
        <v>19.649999999999999</v>
      </c>
      <c r="S643" s="1345">
        <f>ROUND(K636,2)*R643</f>
        <v>1636.059</v>
      </c>
    </row>
    <row r="644" spans="1:19" ht="45" customHeight="1" x14ac:dyDescent="0.25">
      <c r="A644" s="4666"/>
      <c r="B644" s="4666"/>
      <c r="C644" s="4666"/>
      <c r="D644" s="4666"/>
      <c r="E644" s="4666"/>
      <c r="F644" s="4666"/>
      <c r="G644" s="4666"/>
      <c r="H644" s="4666"/>
      <c r="I644" s="4666"/>
      <c r="J644" s="4666"/>
      <c r="K644" s="4666"/>
      <c r="L644" s="4666"/>
      <c r="M644" s="4666"/>
      <c r="N644" s="4666"/>
      <c r="O644" s="4666"/>
      <c r="P644" s="1329" t="s">
        <v>50</v>
      </c>
      <c r="Q644" s="1329" t="s">
        <v>51</v>
      </c>
      <c r="R644" s="1346">
        <v>19.649999999999999</v>
      </c>
      <c r="S644" s="1347">
        <f>ROUND(K636,2)*R644</f>
        <v>1636.059</v>
      </c>
    </row>
    <row r="645" spans="1:19" ht="45" customHeight="1" x14ac:dyDescent="0.25">
      <c r="A645" s="4666"/>
      <c r="B645" s="4666"/>
      <c r="C645" s="4666"/>
      <c r="D645" s="4666"/>
      <c r="E645" s="4666"/>
      <c r="F645" s="4666"/>
      <c r="G645" s="4666"/>
      <c r="H645" s="4666"/>
      <c r="I645" s="4666"/>
      <c r="J645" s="4666"/>
      <c r="K645" s="4666"/>
      <c r="L645" s="4666"/>
      <c r="M645" s="4666"/>
      <c r="N645" s="4666"/>
      <c r="O645" s="4666"/>
      <c r="P645" s="1329" t="s">
        <v>52</v>
      </c>
      <c r="Q645" s="1329" t="s">
        <v>53</v>
      </c>
      <c r="R645" s="1348">
        <v>19.649999999999999</v>
      </c>
      <c r="S645" s="1349">
        <f>ROUND(K636,2)*R645</f>
        <v>1636.059</v>
      </c>
    </row>
    <row r="646" spans="1:19" ht="45" customHeight="1" x14ac:dyDescent="0.25">
      <c r="A646" s="4666"/>
      <c r="B646" s="4666"/>
      <c r="C646" s="4666"/>
      <c r="D646" s="4666"/>
      <c r="E646" s="4666"/>
      <c r="F646" s="4666"/>
      <c r="G646" s="4666"/>
      <c r="H646" s="4666"/>
      <c r="I646" s="4666"/>
      <c r="J646" s="4666"/>
      <c r="K646" s="4666"/>
      <c r="L646" s="4666"/>
      <c r="M646" s="4666"/>
      <c r="N646" s="4666"/>
      <c r="O646" s="4666"/>
      <c r="P646" s="1329" t="s">
        <v>54</v>
      </c>
      <c r="Q646" s="1329" t="s">
        <v>55</v>
      </c>
      <c r="R646" s="1350">
        <v>19.649999999999999</v>
      </c>
      <c r="S646" s="1351">
        <f>ROUND(K636,2)*R646</f>
        <v>1636.059</v>
      </c>
    </row>
    <row r="647" spans="1:19" ht="45" customHeight="1" x14ac:dyDescent="0.25">
      <c r="A647" s="4666"/>
      <c r="B647" s="4666"/>
      <c r="C647" s="4666"/>
      <c r="D647" s="4666"/>
      <c r="E647" s="4666"/>
      <c r="F647" s="4666"/>
      <c r="G647" s="4666"/>
      <c r="H647" s="4666"/>
      <c r="I647" s="4666"/>
      <c r="J647" s="4666"/>
      <c r="K647" s="4666"/>
      <c r="L647" s="4666"/>
      <c r="M647" s="4666"/>
      <c r="N647" s="4666"/>
      <c r="O647" s="4666"/>
      <c r="P647" s="1329" t="s">
        <v>56</v>
      </c>
      <c r="Q647" s="1329" t="s">
        <v>57</v>
      </c>
      <c r="R647" s="1352">
        <v>19.649999999999999</v>
      </c>
      <c r="S647" s="1353">
        <f>ROUND(K636,2)*R647</f>
        <v>1636.059</v>
      </c>
    </row>
    <row r="648" spans="1:19" ht="45" customHeight="1" x14ac:dyDescent="0.25">
      <c r="A648" s="5583" t="s">
        <v>23</v>
      </c>
      <c r="B648" s="5583" t="s">
        <v>217</v>
      </c>
      <c r="C648" s="5583" t="s">
        <v>25</v>
      </c>
      <c r="D648" s="5583" t="s">
        <v>218</v>
      </c>
      <c r="E648" s="5583" t="s">
        <v>219</v>
      </c>
      <c r="F648" s="5584">
        <f>R648+R649+R650+R651+R652+R653+R654+R655+R656+R657+R658+R659</f>
        <v>46.080000000000013</v>
      </c>
      <c r="G648" s="5583" t="s">
        <v>28</v>
      </c>
      <c r="H648" s="5585">
        <v>62.54</v>
      </c>
      <c r="I648" s="5586">
        <v>62.54</v>
      </c>
      <c r="J648" s="5587">
        <v>0.2288</v>
      </c>
      <c r="K648" s="5588">
        <f>ROUND(I648,2)+(ROUND(I648,2)*J648)</f>
        <v>76.849152000000004</v>
      </c>
      <c r="L648" s="5589">
        <f>ROUND(S648,2)+ROUND(S649,2)+ROUND(S650,2)+ROUND(S651,2)+ROUND(S652,2)+ROUND(S653,2)+ROUND(S654,2)+ROUND(S655,2)+ROUND(S656,2)+ROUND(S657,2)+ROUND(S658,2)+ROUND(S659,2)</f>
        <v>3541.1999999999994</v>
      </c>
      <c r="M648" s="5583"/>
      <c r="N648" s="5583" t="s">
        <v>50</v>
      </c>
      <c r="O648" s="5583" t="s">
        <v>198</v>
      </c>
      <c r="P648" s="1354" t="s">
        <v>20</v>
      </c>
      <c r="Q648" s="1354" t="s">
        <v>29</v>
      </c>
      <c r="R648" s="1355">
        <v>3.84</v>
      </c>
      <c r="S648" s="1356">
        <f>ROUND(K648,2)*R648</f>
        <v>295.10399999999998</v>
      </c>
    </row>
    <row r="649" spans="1:19" ht="45" customHeight="1" x14ac:dyDescent="0.25">
      <c r="A649" s="4666"/>
      <c r="B649" s="4666"/>
      <c r="C649" s="4666"/>
      <c r="D649" s="4666"/>
      <c r="E649" s="4666"/>
      <c r="F649" s="4666"/>
      <c r="G649" s="4666"/>
      <c r="H649" s="4666"/>
      <c r="I649" s="4666"/>
      <c r="J649" s="4666"/>
      <c r="K649" s="4666"/>
      <c r="L649" s="4666"/>
      <c r="M649" s="4666"/>
      <c r="N649" s="4666"/>
      <c r="O649" s="4666"/>
      <c r="P649" s="1354" t="s">
        <v>30</v>
      </c>
      <c r="Q649" s="1354" t="s">
        <v>37</v>
      </c>
      <c r="R649" s="1357">
        <v>3.84</v>
      </c>
      <c r="S649" s="1358">
        <f>ROUND(K648,2)*R649</f>
        <v>295.10399999999998</v>
      </c>
    </row>
    <row r="650" spans="1:19" ht="45" customHeight="1" x14ac:dyDescent="0.25">
      <c r="A650" s="4666"/>
      <c r="B650" s="4666"/>
      <c r="C650" s="4666"/>
      <c r="D650" s="4666"/>
      <c r="E650" s="4666"/>
      <c r="F650" s="4666"/>
      <c r="G650" s="4666"/>
      <c r="H650" s="4666"/>
      <c r="I650" s="4666"/>
      <c r="J650" s="4666"/>
      <c r="K650" s="4666"/>
      <c r="L650" s="4666"/>
      <c r="M650" s="4666"/>
      <c r="N650" s="4666"/>
      <c r="O650" s="4666"/>
      <c r="P650" s="1354" t="s">
        <v>38</v>
      </c>
      <c r="Q650" s="1354" t="s">
        <v>39</v>
      </c>
      <c r="R650" s="1359">
        <v>3.84</v>
      </c>
      <c r="S650" s="1360">
        <f>ROUND(K648,2)*R650</f>
        <v>295.10399999999998</v>
      </c>
    </row>
    <row r="651" spans="1:19" ht="45" customHeight="1" x14ac:dyDescent="0.25">
      <c r="A651" s="4666"/>
      <c r="B651" s="4666"/>
      <c r="C651" s="4666"/>
      <c r="D651" s="4666"/>
      <c r="E651" s="4666"/>
      <c r="F651" s="4666"/>
      <c r="G651" s="4666"/>
      <c r="H651" s="4666"/>
      <c r="I651" s="4666"/>
      <c r="J651" s="4666"/>
      <c r="K651" s="4666"/>
      <c r="L651" s="4666"/>
      <c r="M651" s="4666"/>
      <c r="N651" s="4666"/>
      <c r="O651" s="4666"/>
      <c r="P651" s="1354" t="s">
        <v>40</v>
      </c>
      <c r="Q651" s="1354" t="s">
        <v>41</v>
      </c>
      <c r="R651" s="1361">
        <v>3.84</v>
      </c>
      <c r="S651" s="1362">
        <f>ROUND(K648,2)*R651</f>
        <v>295.10399999999998</v>
      </c>
    </row>
    <row r="652" spans="1:19" ht="45" customHeight="1" x14ac:dyDescent="0.25">
      <c r="A652" s="4666"/>
      <c r="B652" s="4666"/>
      <c r="C652" s="4666"/>
      <c r="D652" s="4666"/>
      <c r="E652" s="4666"/>
      <c r="F652" s="4666"/>
      <c r="G652" s="4666"/>
      <c r="H652" s="4666"/>
      <c r="I652" s="4666"/>
      <c r="J652" s="4666"/>
      <c r="K652" s="4666"/>
      <c r="L652" s="4666"/>
      <c r="M652" s="4666"/>
      <c r="N652" s="4666"/>
      <c r="O652" s="4666"/>
      <c r="P652" s="1354" t="s">
        <v>42</v>
      </c>
      <c r="Q652" s="1354" t="s">
        <v>43</v>
      </c>
      <c r="R652" s="1363">
        <v>3.84</v>
      </c>
      <c r="S652" s="1364">
        <f>ROUND(K648,2)*R652</f>
        <v>295.10399999999998</v>
      </c>
    </row>
    <row r="653" spans="1:19" ht="45" customHeight="1" x14ac:dyDescent="0.25">
      <c r="A653" s="4666"/>
      <c r="B653" s="4666"/>
      <c r="C653" s="4666"/>
      <c r="D653" s="4666"/>
      <c r="E653" s="4666"/>
      <c r="F653" s="4666"/>
      <c r="G653" s="4666"/>
      <c r="H653" s="4666"/>
      <c r="I653" s="4666"/>
      <c r="J653" s="4666"/>
      <c r="K653" s="4666"/>
      <c r="L653" s="4666"/>
      <c r="M653" s="4666"/>
      <c r="N653" s="4666"/>
      <c r="O653" s="4666"/>
      <c r="P653" s="1354" t="s">
        <v>44</v>
      </c>
      <c r="Q653" s="1354" t="s">
        <v>45</v>
      </c>
      <c r="R653" s="1365">
        <v>3.84</v>
      </c>
      <c r="S653" s="1366">
        <f>ROUND(K648,2)*R653</f>
        <v>295.10399999999998</v>
      </c>
    </row>
    <row r="654" spans="1:19" ht="45" customHeight="1" x14ac:dyDescent="0.25">
      <c r="A654" s="4666"/>
      <c r="B654" s="4666"/>
      <c r="C654" s="4666"/>
      <c r="D654" s="4666"/>
      <c r="E654" s="4666"/>
      <c r="F654" s="4666"/>
      <c r="G654" s="4666"/>
      <c r="H654" s="4666"/>
      <c r="I654" s="4666"/>
      <c r="J654" s="4666"/>
      <c r="K654" s="4666"/>
      <c r="L654" s="4666"/>
      <c r="M654" s="4666"/>
      <c r="N654" s="4666"/>
      <c r="O654" s="4666"/>
      <c r="P654" s="1354" t="s">
        <v>46</v>
      </c>
      <c r="Q654" s="1354" t="s">
        <v>47</v>
      </c>
      <c r="R654" s="1367">
        <v>3.84</v>
      </c>
      <c r="S654" s="1368">
        <f>ROUND(K648,2)*R654</f>
        <v>295.10399999999998</v>
      </c>
    </row>
    <row r="655" spans="1:19" ht="45" customHeight="1" x14ac:dyDescent="0.25">
      <c r="A655" s="4666"/>
      <c r="B655" s="4666"/>
      <c r="C655" s="4666"/>
      <c r="D655" s="4666"/>
      <c r="E655" s="4666"/>
      <c r="F655" s="4666"/>
      <c r="G655" s="4666"/>
      <c r="H655" s="4666"/>
      <c r="I655" s="4666"/>
      <c r="J655" s="4666"/>
      <c r="K655" s="4666"/>
      <c r="L655" s="4666"/>
      <c r="M655" s="4666"/>
      <c r="N655" s="4666"/>
      <c r="O655" s="4666"/>
      <c r="P655" s="1354" t="s">
        <v>48</v>
      </c>
      <c r="Q655" s="1354" t="s">
        <v>49</v>
      </c>
      <c r="R655" s="1369">
        <v>3.84</v>
      </c>
      <c r="S655" s="1370">
        <f>ROUND(K648,2)*R655</f>
        <v>295.10399999999998</v>
      </c>
    </row>
    <row r="656" spans="1:19" ht="45" customHeight="1" x14ac:dyDescent="0.25">
      <c r="A656" s="4666"/>
      <c r="B656" s="4666"/>
      <c r="C656" s="4666"/>
      <c r="D656" s="4666"/>
      <c r="E656" s="4666"/>
      <c r="F656" s="4666"/>
      <c r="G656" s="4666"/>
      <c r="H656" s="4666"/>
      <c r="I656" s="4666"/>
      <c r="J656" s="4666"/>
      <c r="K656" s="4666"/>
      <c r="L656" s="4666"/>
      <c r="M656" s="4666"/>
      <c r="N656" s="4666"/>
      <c r="O656" s="4666"/>
      <c r="P656" s="1354" t="s">
        <v>50</v>
      </c>
      <c r="Q656" s="1354" t="s">
        <v>51</v>
      </c>
      <c r="R656" s="1371">
        <v>3.84</v>
      </c>
      <c r="S656" s="1372">
        <f>ROUND(K648,2)*R656</f>
        <v>295.10399999999998</v>
      </c>
    </row>
    <row r="657" spans="1:19" ht="45" customHeight="1" x14ac:dyDescent="0.25">
      <c r="A657" s="4666"/>
      <c r="B657" s="4666"/>
      <c r="C657" s="4666"/>
      <c r="D657" s="4666"/>
      <c r="E657" s="4666"/>
      <c r="F657" s="4666"/>
      <c r="G657" s="4666"/>
      <c r="H657" s="4666"/>
      <c r="I657" s="4666"/>
      <c r="J657" s="4666"/>
      <c r="K657" s="4666"/>
      <c r="L657" s="4666"/>
      <c r="M657" s="4666"/>
      <c r="N657" s="4666"/>
      <c r="O657" s="4666"/>
      <c r="P657" s="1354" t="s">
        <v>52</v>
      </c>
      <c r="Q657" s="1354" t="s">
        <v>53</v>
      </c>
      <c r="R657" s="1373">
        <v>3.84</v>
      </c>
      <c r="S657" s="1374">
        <f>ROUND(K648,2)*R657</f>
        <v>295.10399999999998</v>
      </c>
    </row>
    <row r="658" spans="1:19" ht="45" customHeight="1" x14ac:dyDescent="0.25">
      <c r="A658" s="4666"/>
      <c r="B658" s="4666"/>
      <c r="C658" s="4666"/>
      <c r="D658" s="4666"/>
      <c r="E658" s="4666"/>
      <c r="F658" s="4666"/>
      <c r="G658" s="4666"/>
      <c r="H658" s="4666"/>
      <c r="I658" s="4666"/>
      <c r="J658" s="4666"/>
      <c r="K658" s="4666"/>
      <c r="L658" s="4666"/>
      <c r="M658" s="4666"/>
      <c r="N658" s="4666"/>
      <c r="O658" s="4666"/>
      <c r="P658" s="1354" t="s">
        <v>54</v>
      </c>
      <c r="Q658" s="1354" t="s">
        <v>55</v>
      </c>
      <c r="R658" s="1375">
        <v>3.84</v>
      </c>
      <c r="S658" s="1376">
        <f>ROUND(K648,2)*R658</f>
        <v>295.10399999999998</v>
      </c>
    </row>
    <row r="659" spans="1:19" ht="45" customHeight="1" x14ac:dyDescent="0.25">
      <c r="A659" s="4666"/>
      <c r="B659" s="4666"/>
      <c r="C659" s="4666"/>
      <c r="D659" s="4666"/>
      <c r="E659" s="4666"/>
      <c r="F659" s="4666"/>
      <c r="G659" s="4666"/>
      <c r="H659" s="4666"/>
      <c r="I659" s="4666"/>
      <c r="J659" s="4666"/>
      <c r="K659" s="4666"/>
      <c r="L659" s="4666"/>
      <c r="M659" s="4666"/>
      <c r="N659" s="4666"/>
      <c r="O659" s="4666"/>
      <c r="P659" s="1354" t="s">
        <v>56</v>
      </c>
      <c r="Q659" s="1354" t="s">
        <v>57</v>
      </c>
      <c r="R659" s="1377">
        <v>3.84</v>
      </c>
      <c r="S659" s="1378">
        <f>ROUND(K648,2)*R659</f>
        <v>295.10399999999998</v>
      </c>
    </row>
    <row r="660" spans="1:19" ht="45" customHeight="1" x14ac:dyDescent="0.25">
      <c r="A660" s="5562" t="s">
        <v>23</v>
      </c>
      <c r="B660" s="5562" t="s">
        <v>220</v>
      </c>
      <c r="C660" s="5562" t="s">
        <v>25</v>
      </c>
      <c r="D660" s="5562" t="s">
        <v>221</v>
      </c>
      <c r="E660" s="5562" t="s">
        <v>222</v>
      </c>
      <c r="F660" s="5563">
        <f>R660+R661+R662+R663+R664+R665+R666+R667+R668+R669+R670+R671</f>
        <v>364.20000000000005</v>
      </c>
      <c r="G660" s="5562" t="s">
        <v>28</v>
      </c>
      <c r="H660" s="5564">
        <v>8.52</v>
      </c>
      <c r="I660" s="5565">
        <v>8.52</v>
      </c>
      <c r="J660" s="5566">
        <v>0.2288</v>
      </c>
      <c r="K660" s="5567">
        <f>ROUND(I660,2)+(ROUND(I660,2)*J660)</f>
        <v>10.469376</v>
      </c>
      <c r="L660" s="5568">
        <f>ROUND(S660,2)+ROUND(S661,2)+ROUND(S662,2)+ROUND(S663,2)+ROUND(S664,2)+ROUND(S665,2)+ROUND(S666,2)+ROUND(S667,2)+ROUND(S668,2)+ROUND(S669,2)+ROUND(S670,2)+ROUND(S671,2)</f>
        <v>3813.1200000000008</v>
      </c>
      <c r="M660" s="5562"/>
      <c r="N660" s="5562" t="s">
        <v>52</v>
      </c>
      <c r="O660" s="5562" t="s">
        <v>223</v>
      </c>
      <c r="P660" s="1379" t="s">
        <v>20</v>
      </c>
      <c r="Q660" s="1379" t="s">
        <v>29</v>
      </c>
      <c r="R660" s="1380">
        <v>30.35</v>
      </c>
      <c r="S660" s="1381">
        <f>ROUND(K660,2)*R660</f>
        <v>317.76450000000006</v>
      </c>
    </row>
    <row r="661" spans="1:19" ht="45" customHeight="1" x14ac:dyDescent="0.25">
      <c r="A661" s="4666"/>
      <c r="B661" s="4666"/>
      <c r="C661" s="4666"/>
      <c r="D661" s="4666"/>
      <c r="E661" s="4666"/>
      <c r="F661" s="4666"/>
      <c r="G661" s="4666"/>
      <c r="H661" s="4666"/>
      <c r="I661" s="4666"/>
      <c r="J661" s="4666"/>
      <c r="K661" s="4666"/>
      <c r="L661" s="4666"/>
      <c r="M661" s="4666"/>
      <c r="N661" s="4666"/>
      <c r="O661" s="4666"/>
      <c r="P661" s="1379" t="s">
        <v>30</v>
      </c>
      <c r="Q661" s="1379" t="s">
        <v>37</v>
      </c>
      <c r="R661" s="1382">
        <v>30.35</v>
      </c>
      <c r="S661" s="1383">
        <f>ROUND(K660,2)*R661</f>
        <v>317.76450000000006</v>
      </c>
    </row>
    <row r="662" spans="1:19" ht="45" customHeight="1" x14ac:dyDescent="0.25">
      <c r="A662" s="4666"/>
      <c r="B662" s="4666"/>
      <c r="C662" s="4666"/>
      <c r="D662" s="4666"/>
      <c r="E662" s="4666"/>
      <c r="F662" s="4666"/>
      <c r="G662" s="4666"/>
      <c r="H662" s="4666"/>
      <c r="I662" s="4666"/>
      <c r="J662" s="4666"/>
      <c r="K662" s="4666"/>
      <c r="L662" s="4666"/>
      <c r="M662" s="4666"/>
      <c r="N662" s="4666"/>
      <c r="O662" s="4666"/>
      <c r="P662" s="1379" t="s">
        <v>38</v>
      </c>
      <c r="Q662" s="1379" t="s">
        <v>39</v>
      </c>
      <c r="R662" s="1384">
        <v>30.35</v>
      </c>
      <c r="S662" s="1385">
        <f>ROUND(K660,2)*R662</f>
        <v>317.76450000000006</v>
      </c>
    </row>
    <row r="663" spans="1:19" ht="45" customHeight="1" x14ac:dyDescent="0.25">
      <c r="A663" s="4666"/>
      <c r="B663" s="4666"/>
      <c r="C663" s="4666"/>
      <c r="D663" s="4666"/>
      <c r="E663" s="4666"/>
      <c r="F663" s="4666"/>
      <c r="G663" s="4666"/>
      <c r="H663" s="4666"/>
      <c r="I663" s="4666"/>
      <c r="J663" s="4666"/>
      <c r="K663" s="4666"/>
      <c r="L663" s="4666"/>
      <c r="M663" s="4666"/>
      <c r="N663" s="4666"/>
      <c r="O663" s="4666"/>
      <c r="P663" s="1379" t="s">
        <v>40</v>
      </c>
      <c r="Q663" s="1379" t="s">
        <v>41</v>
      </c>
      <c r="R663" s="1386">
        <v>30.35</v>
      </c>
      <c r="S663" s="1387">
        <f>ROUND(K660,2)*R663</f>
        <v>317.76450000000006</v>
      </c>
    </row>
    <row r="664" spans="1:19" ht="45" customHeight="1" x14ac:dyDescent="0.25">
      <c r="A664" s="4666"/>
      <c r="B664" s="4666"/>
      <c r="C664" s="4666"/>
      <c r="D664" s="4666"/>
      <c r="E664" s="4666"/>
      <c r="F664" s="4666"/>
      <c r="G664" s="4666"/>
      <c r="H664" s="4666"/>
      <c r="I664" s="4666"/>
      <c r="J664" s="4666"/>
      <c r="K664" s="4666"/>
      <c r="L664" s="4666"/>
      <c r="M664" s="4666"/>
      <c r="N664" s="4666"/>
      <c r="O664" s="4666"/>
      <c r="P664" s="1379" t="s">
        <v>42</v>
      </c>
      <c r="Q664" s="1379" t="s">
        <v>43</v>
      </c>
      <c r="R664" s="1388">
        <v>30.35</v>
      </c>
      <c r="S664" s="1389">
        <f>ROUND(K660,2)*R664</f>
        <v>317.76450000000006</v>
      </c>
    </row>
    <row r="665" spans="1:19" ht="45" customHeight="1" x14ac:dyDescent="0.25">
      <c r="A665" s="4666"/>
      <c r="B665" s="4666"/>
      <c r="C665" s="4666"/>
      <c r="D665" s="4666"/>
      <c r="E665" s="4666"/>
      <c r="F665" s="4666"/>
      <c r="G665" s="4666"/>
      <c r="H665" s="4666"/>
      <c r="I665" s="4666"/>
      <c r="J665" s="4666"/>
      <c r="K665" s="4666"/>
      <c r="L665" s="4666"/>
      <c r="M665" s="4666"/>
      <c r="N665" s="4666"/>
      <c r="O665" s="4666"/>
      <c r="P665" s="1379" t="s">
        <v>44</v>
      </c>
      <c r="Q665" s="1379" t="s">
        <v>45</v>
      </c>
      <c r="R665" s="1390">
        <v>30.35</v>
      </c>
      <c r="S665" s="1391">
        <f>ROUND(K660,2)*R665</f>
        <v>317.76450000000006</v>
      </c>
    </row>
    <row r="666" spans="1:19" ht="45" customHeight="1" x14ac:dyDescent="0.25">
      <c r="A666" s="4666"/>
      <c r="B666" s="4666"/>
      <c r="C666" s="4666"/>
      <c r="D666" s="4666"/>
      <c r="E666" s="4666"/>
      <c r="F666" s="4666"/>
      <c r="G666" s="4666"/>
      <c r="H666" s="4666"/>
      <c r="I666" s="4666"/>
      <c r="J666" s="4666"/>
      <c r="K666" s="4666"/>
      <c r="L666" s="4666"/>
      <c r="M666" s="4666"/>
      <c r="N666" s="4666"/>
      <c r="O666" s="4666"/>
      <c r="P666" s="1379" t="s">
        <v>46</v>
      </c>
      <c r="Q666" s="1379" t="s">
        <v>47</v>
      </c>
      <c r="R666" s="1392">
        <v>30.35</v>
      </c>
      <c r="S666" s="1393">
        <f>ROUND(K660,2)*R666</f>
        <v>317.76450000000006</v>
      </c>
    </row>
    <row r="667" spans="1:19" ht="45" customHeight="1" x14ac:dyDescent="0.25">
      <c r="A667" s="4666"/>
      <c r="B667" s="4666"/>
      <c r="C667" s="4666"/>
      <c r="D667" s="4666"/>
      <c r="E667" s="4666"/>
      <c r="F667" s="4666"/>
      <c r="G667" s="4666"/>
      <c r="H667" s="4666"/>
      <c r="I667" s="4666"/>
      <c r="J667" s="4666"/>
      <c r="K667" s="4666"/>
      <c r="L667" s="4666"/>
      <c r="M667" s="4666"/>
      <c r="N667" s="4666"/>
      <c r="O667" s="4666"/>
      <c r="P667" s="1379" t="s">
        <v>48</v>
      </c>
      <c r="Q667" s="1379" t="s">
        <v>49</v>
      </c>
      <c r="R667" s="1394">
        <v>30.35</v>
      </c>
      <c r="S667" s="1395">
        <f>ROUND(K660,2)*R667</f>
        <v>317.76450000000006</v>
      </c>
    </row>
    <row r="668" spans="1:19" ht="45" customHeight="1" x14ac:dyDescent="0.25">
      <c r="A668" s="4666"/>
      <c r="B668" s="4666"/>
      <c r="C668" s="4666"/>
      <c r="D668" s="4666"/>
      <c r="E668" s="4666"/>
      <c r="F668" s="4666"/>
      <c r="G668" s="4666"/>
      <c r="H668" s="4666"/>
      <c r="I668" s="4666"/>
      <c r="J668" s="4666"/>
      <c r="K668" s="4666"/>
      <c r="L668" s="4666"/>
      <c r="M668" s="4666"/>
      <c r="N668" s="4666"/>
      <c r="O668" s="4666"/>
      <c r="P668" s="1379" t="s">
        <v>50</v>
      </c>
      <c r="Q668" s="1379" t="s">
        <v>51</v>
      </c>
      <c r="R668" s="1396">
        <v>30.35</v>
      </c>
      <c r="S668" s="1397">
        <f>ROUND(K660,2)*R668</f>
        <v>317.76450000000006</v>
      </c>
    </row>
    <row r="669" spans="1:19" ht="45" customHeight="1" x14ac:dyDescent="0.25">
      <c r="A669" s="4666"/>
      <c r="B669" s="4666"/>
      <c r="C669" s="4666"/>
      <c r="D669" s="4666"/>
      <c r="E669" s="4666"/>
      <c r="F669" s="4666"/>
      <c r="G669" s="4666"/>
      <c r="H669" s="4666"/>
      <c r="I669" s="4666"/>
      <c r="J669" s="4666"/>
      <c r="K669" s="4666"/>
      <c r="L669" s="4666"/>
      <c r="M669" s="4666"/>
      <c r="N669" s="4666"/>
      <c r="O669" s="4666"/>
      <c r="P669" s="1379" t="s">
        <v>52</v>
      </c>
      <c r="Q669" s="1379" t="s">
        <v>53</v>
      </c>
      <c r="R669" s="1398">
        <v>30.35</v>
      </c>
      <c r="S669" s="1399">
        <f>ROUND(K660,2)*R669</f>
        <v>317.76450000000006</v>
      </c>
    </row>
    <row r="670" spans="1:19" ht="45" customHeight="1" x14ac:dyDescent="0.25">
      <c r="A670" s="4666"/>
      <c r="B670" s="4666"/>
      <c r="C670" s="4666"/>
      <c r="D670" s="4666"/>
      <c r="E670" s="4666"/>
      <c r="F670" s="4666"/>
      <c r="G670" s="4666"/>
      <c r="H670" s="4666"/>
      <c r="I670" s="4666"/>
      <c r="J670" s="4666"/>
      <c r="K670" s="4666"/>
      <c r="L670" s="4666"/>
      <c r="M670" s="4666"/>
      <c r="N670" s="4666"/>
      <c r="O670" s="4666"/>
      <c r="P670" s="1379" t="s">
        <v>54</v>
      </c>
      <c r="Q670" s="1379" t="s">
        <v>55</v>
      </c>
      <c r="R670" s="1400">
        <v>30.35</v>
      </c>
      <c r="S670" s="1401">
        <f>ROUND(K660,2)*R670</f>
        <v>317.76450000000006</v>
      </c>
    </row>
    <row r="671" spans="1:19" ht="45" customHeight="1" x14ac:dyDescent="0.25">
      <c r="A671" s="4666"/>
      <c r="B671" s="4666"/>
      <c r="C671" s="4666"/>
      <c r="D671" s="4666"/>
      <c r="E671" s="4666"/>
      <c r="F671" s="4666"/>
      <c r="G671" s="4666"/>
      <c r="H671" s="4666"/>
      <c r="I671" s="4666"/>
      <c r="J671" s="4666"/>
      <c r="K671" s="4666"/>
      <c r="L671" s="4666"/>
      <c r="M671" s="4666"/>
      <c r="N671" s="4666"/>
      <c r="O671" s="4666"/>
      <c r="P671" s="1379" t="s">
        <v>56</v>
      </c>
      <c r="Q671" s="1379" t="s">
        <v>57</v>
      </c>
      <c r="R671" s="1402">
        <v>30.35</v>
      </c>
      <c r="S671" s="1403">
        <f>ROUND(K660,2)*R671</f>
        <v>317.76450000000006</v>
      </c>
    </row>
    <row r="672" spans="1:19" ht="45" customHeight="1" x14ac:dyDescent="0.25">
      <c r="A672" s="5569" t="s">
        <v>23</v>
      </c>
      <c r="B672" s="5569" t="s">
        <v>224</v>
      </c>
      <c r="C672" s="5569" t="s">
        <v>25</v>
      </c>
      <c r="D672" s="5569" t="s">
        <v>225</v>
      </c>
      <c r="E672" s="5569" t="s">
        <v>226</v>
      </c>
      <c r="F672" s="5570">
        <f>R672+R673+R674+R675+R676+R677+R678+R679+R680+R681+R682+R683</f>
        <v>365.39999999999992</v>
      </c>
      <c r="G672" s="5569" t="s">
        <v>28</v>
      </c>
      <c r="H672" s="5571">
        <v>7.35</v>
      </c>
      <c r="I672" s="5572">
        <v>7.35</v>
      </c>
      <c r="J672" s="5573">
        <v>0.2288</v>
      </c>
      <c r="K672" s="5574">
        <f>ROUND(I672,2)+(ROUND(I672,2)*J672)</f>
        <v>9.0316799999999997</v>
      </c>
      <c r="L672" s="5575">
        <f>ROUND(S672,2)+ROUND(S673,2)+ROUND(S674,2)+ROUND(S675,2)+ROUND(S676,2)+ROUND(S677,2)+ROUND(S678,2)+ROUND(S679,2)+ROUND(S680,2)+ROUND(S681,2)+ROUND(S682,2)+ROUND(S683,2)</f>
        <v>3299.52</v>
      </c>
      <c r="M672" s="5569"/>
      <c r="N672" s="5569" t="s">
        <v>52</v>
      </c>
      <c r="O672" s="5569" t="s">
        <v>223</v>
      </c>
      <c r="P672" s="1404" t="s">
        <v>20</v>
      </c>
      <c r="Q672" s="1404" t="s">
        <v>29</v>
      </c>
      <c r="R672" s="1405">
        <v>30.45</v>
      </c>
      <c r="S672" s="1406">
        <f>ROUND(K672,2)*R672</f>
        <v>274.96349999999995</v>
      </c>
    </row>
    <row r="673" spans="1:19" ht="45" customHeight="1" x14ac:dyDescent="0.25">
      <c r="A673" s="4666"/>
      <c r="B673" s="4666"/>
      <c r="C673" s="4666"/>
      <c r="D673" s="4666"/>
      <c r="E673" s="4666"/>
      <c r="F673" s="4666"/>
      <c r="G673" s="4666"/>
      <c r="H673" s="4666"/>
      <c r="I673" s="4666"/>
      <c r="J673" s="4666"/>
      <c r="K673" s="4666"/>
      <c r="L673" s="4666"/>
      <c r="M673" s="4666"/>
      <c r="N673" s="4666"/>
      <c r="O673" s="4666"/>
      <c r="P673" s="1404" t="s">
        <v>30</v>
      </c>
      <c r="Q673" s="1404" t="s">
        <v>37</v>
      </c>
      <c r="R673" s="1407">
        <v>30.45</v>
      </c>
      <c r="S673" s="1408">
        <f>ROUND(K672,2)*R673</f>
        <v>274.96349999999995</v>
      </c>
    </row>
    <row r="674" spans="1:19" ht="45" customHeight="1" x14ac:dyDescent="0.25">
      <c r="A674" s="4666"/>
      <c r="B674" s="4666"/>
      <c r="C674" s="4666"/>
      <c r="D674" s="4666"/>
      <c r="E674" s="4666"/>
      <c r="F674" s="4666"/>
      <c r="G674" s="4666"/>
      <c r="H674" s="4666"/>
      <c r="I674" s="4666"/>
      <c r="J674" s="4666"/>
      <c r="K674" s="4666"/>
      <c r="L674" s="4666"/>
      <c r="M674" s="4666"/>
      <c r="N674" s="4666"/>
      <c r="O674" s="4666"/>
      <c r="P674" s="1404" t="s">
        <v>38</v>
      </c>
      <c r="Q674" s="1404" t="s">
        <v>39</v>
      </c>
      <c r="R674" s="1409">
        <v>30.45</v>
      </c>
      <c r="S674" s="1410">
        <f>ROUND(K672,2)*R674</f>
        <v>274.96349999999995</v>
      </c>
    </row>
    <row r="675" spans="1:19" ht="45" customHeight="1" x14ac:dyDescent="0.25">
      <c r="A675" s="4666"/>
      <c r="B675" s="4666"/>
      <c r="C675" s="4666"/>
      <c r="D675" s="4666"/>
      <c r="E675" s="4666"/>
      <c r="F675" s="4666"/>
      <c r="G675" s="4666"/>
      <c r="H675" s="4666"/>
      <c r="I675" s="4666"/>
      <c r="J675" s="4666"/>
      <c r="K675" s="4666"/>
      <c r="L675" s="4666"/>
      <c r="M675" s="4666"/>
      <c r="N675" s="4666"/>
      <c r="O675" s="4666"/>
      <c r="P675" s="1404" t="s">
        <v>40</v>
      </c>
      <c r="Q675" s="1404" t="s">
        <v>41</v>
      </c>
      <c r="R675" s="1411">
        <v>30.45</v>
      </c>
      <c r="S675" s="1412">
        <f>ROUND(K672,2)*R675</f>
        <v>274.96349999999995</v>
      </c>
    </row>
    <row r="676" spans="1:19" ht="45" customHeight="1" x14ac:dyDescent="0.25">
      <c r="A676" s="4666"/>
      <c r="B676" s="4666"/>
      <c r="C676" s="4666"/>
      <c r="D676" s="4666"/>
      <c r="E676" s="4666"/>
      <c r="F676" s="4666"/>
      <c r="G676" s="4666"/>
      <c r="H676" s="4666"/>
      <c r="I676" s="4666"/>
      <c r="J676" s="4666"/>
      <c r="K676" s="4666"/>
      <c r="L676" s="4666"/>
      <c r="M676" s="4666"/>
      <c r="N676" s="4666"/>
      <c r="O676" s="4666"/>
      <c r="P676" s="1404" t="s">
        <v>42</v>
      </c>
      <c r="Q676" s="1404" t="s">
        <v>43</v>
      </c>
      <c r="R676" s="1413">
        <v>30.45</v>
      </c>
      <c r="S676" s="1414">
        <f>ROUND(K672,2)*R676</f>
        <v>274.96349999999995</v>
      </c>
    </row>
    <row r="677" spans="1:19" ht="45" customHeight="1" x14ac:dyDescent="0.25">
      <c r="A677" s="4666"/>
      <c r="B677" s="4666"/>
      <c r="C677" s="4666"/>
      <c r="D677" s="4666"/>
      <c r="E677" s="4666"/>
      <c r="F677" s="4666"/>
      <c r="G677" s="4666"/>
      <c r="H677" s="4666"/>
      <c r="I677" s="4666"/>
      <c r="J677" s="4666"/>
      <c r="K677" s="4666"/>
      <c r="L677" s="4666"/>
      <c r="M677" s="4666"/>
      <c r="N677" s="4666"/>
      <c r="O677" s="4666"/>
      <c r="P677" s="1404" t="s">
        <v>44</v>
      </c>
      <c r="Q677" s="1404" t="s">
        <v>45</v>
      </c>
      <c r="R677" s="1415">
        <v>30.45</v>
      </c>
      <c r="S677" s="1416">
        <f>ROUND(K672,2)*R677</f>
        <v>274.96349999999995</v>
      </c>
    </row>
    <row r="678" spans="1:19" ht="45" customHeight="1" x14ac:dyDescent="0.25">
      <c r="A678" s="4666"/>
      <c r="B678" s="4666"/>
      <c r="C678" s="4666"/>
      <c r="D678" s="4666"/>
      <c r="E678" s="4666"/>
      <c r="F678" s="4666"/>
      <c r="G678" s="4666"/>
      <c r="H678" s="4666"/>
      <c r="I678" s="4666"/>
      <c r="J678" s="4666"/>
      <c r="K678" s="4666"/>
      <c r="L678" s="4666"/>
      <c r="M678" s="4666"/>
      <c r="N678" s="4666"/>
      <c r="O678" s="4666"/>
      <c r="P678" s="1404" t="s">
        <v>46</v>
      </c>
      <c r="Q678" s="1404" t="s">
        <v>47</v>
      </c>
      <c r="R678" s="1417">
        <v>30.45</v>
      </c>
      <c r="S678" s="1418">
        <f>ROUND(K672,2)*R678</f>
        <v>274.96349999999995</v>
      </c>
    </row>
    <row r="679" spans="1:19" ht="45" customHeight="1" x14ac:dyDescent="0.25">
      <c r="A679" s="4666"/>
      <c r="B679" s="4666"/>
      <c r="C679" s="4666"/>
      <c r="D679" s="4666"/>
      <c r="E679" s="4666"/>
      <c r="F679" s="4666"/>
      <c r="G679" s="4666"/>
      <c r="H679" s="4666"/>
      <c r="I679" s="4666"/>
      <c r="J679" s="4666"/>
      <c r="K679" s="4666"/>
      <c r="L679" s="4666"/>
      <c r="M679" s="4666"/>
      <c r="N679" s="4666"/>
      <c r="O679" s="4666"/>
      <c r="P679" s="1404" t="s">
        <v>48</v>
      </c>
      <c r="Q679" s="1404" t="s">
        <v>49</v>
      </c>
      <c r="R679" s="1419">
        <v>30.45</v>
      </c>
      <c r="S679" s="1420">
        <f>ROUND(K672,2)*R679</f>
        <v>274.96349999999995</v>
      </c>
    </row>
    <row r="680" spans="1:19" ht="45" customHeight="1" x14ac:dyDescent="0.25">
      <c r="A680" s="4666"/>
      <c r="B680" s="4666"/>
      <c r="C680" s="4666"/>
      <c r="D680" s="4666"/>
      <c r="E680" s="4666"/>
      <c r="F680" s="4666"/>
      <c r="G680" s="4666"/>
      <c r="H680" s="4666"/>
      <c r="I680" s="4666"/>
      <c r="J680" s="4666"/>
      <c r="K680" s="4666"/>
      <c r="L680" s="4666"/>
      <c r="M680" s="4666"/>
      <c r="N680" s="4666"/>
      <c r="O680" s="4666"/>
      <c r="P680" s="1404" t="s">
        <v>50</v>
      </c>
      <c r="Q680" s="1404" t="s">
        <v>51</v>
      </c>
      <c r="R680" s="1421">
        <v>30.45</v>
      </c>
      <c r="S680" s="1422">
        <f>ROUND(K672,2)*R680</f>
        <v>274.96349999999995</v>
      </c>
    </row>
    <row r="681" spans="1:19" ht="45" customHeight="1" x14ac:dyDescent="0.25">
      <c r="A681" s="4666"/>
      <c r="B681" s="4666"/>
      <c r="C681" s="4666"/>
      <c r="D681" s="4666"/>
      <c r="E681" s="4666"/>
      <c r="F681" s="4666"/>
      <c r="G681" s="4666"/>
      <c r="H681" s="4666"/>
      <c r="I681" s="4666"/>
      <c r="J681" s="4666"/>
      <c r="K681" s="4666"/>
      <c r="L681" s="4666"/>
      <c r="M681" s="4666"/>
      <c r="N681" s="4666"/>
      <c r="O681" s="4666"/>
      <c r="P681" s="1404" t="s">
        <v>52</v>
      </c>
      <c r="Q681" s="1404" t="s">
        <v>53</v>
      </c>
      <c r="R681" s="1423">
        <v>30.45</v>
      </c>
      <c r="S681" s="1424">
        <f>ROUND(K672,2)*R681</f>
        <v>274.96349999999995</v>
      </c>
    </row>
    <row r="682" spans="1:19" ht="45" customHeight="1" x14ac:dyDescent="0.25">
      <c r="A682" s="4666"/>
      <c r="B682" s="4666"/>
      <c r="C682" s="4666"/>
      <c r="D682" s="4666"/>
      <c r="E682" s="4666"/>
      <c r="F682" s="4666"/>
      <c r="G682" s="4666"/>
      <c r="H682" s="4666"/>
      <c r="I682" s="4666"/>
      <c r="J682" s="4666"/>
      <c r="K682" s="4666"/>
      <c r="L682" s="4666"/>
      <c r="M682" s="4666"/>
      <c r="N682" s="4666"/>
      <c r="O682" s="4666"/>
      <c r="P682" s="1404" t="s">
        <v>54</v>
      </c>
      <c r="Q682" s="1404" t="s">
        <v>55</v>
      </c>
      <c r="R682" s="1425">
        <v>30.45</v>
      </c>
      <c r="S682" s="1426">
        <f>ROUND(K672,2)*R682</f>
        <v>274.96349999999995</v>
      </c>
    </row>
    <row r="683" spans="1:19" ht="45" customHeight="1" x14ac:dyDescent="0.25">
      <c r="A683" s="4666"/>
      <c r="B683" s="4666"/>
      <c r="C683" s="4666"/>
      <c r="D683" s="4666"/>
      <c r="E683" s="4666"/>
      <c r="F683" s="4666"/>
      <c r="G683" s="4666"/>
      <c r="H683" s="4666"/>
      <c r="I683" s="4666"/>
      <c r="J683" s="4666"/>
      <c r="K683" s="4666"/>
      <c r="L683" s="4666"/>
      <c r="M683" s="4666"/>
      <c r="N683" s="4666"/>
      <c r="O683" s="4666"/>
      <c r="P683" s="1404" t="s">
        <v>56</v>
      </c>
      <c r="Q683" s="1404" t="s">
        <v>57</v>
      </c>
      <c r="R683" s="1427">
        <v>30.45</v>
      </c>
      <c r="S683" s="1428">
        <f>ROUND(K672,2)*R683</f>
        <v>274.96349999999995</v>
      </c>
    </row>
    <row r="684" spans="1:19" ht="45" customHeight="1" x14ac:dyDescent="0.25">
      <c r="A684" s="5548" t="s">
        <v>23</v>
      </c>
      <c r="B684" s="5548" t="s">
        <v>227</v>
      </c>
      <c r="C684" s="5548" t="s">
        <v>25</v>
      </c>
      <c r="D684" s="5548" t="s">
        <v>228</v>
      </c>
      <c r="E684" s="5548" t="s">
        <v>229</v>
      </c>
      <c r="F684" s="5549">
        <f>R684+R685+R686+R687+R688+R689+R690+R691+R692+R693+R694+R695</f>
        <v>365.39999999999992</v>
      </c>
      <c r="G684" s="5548" t="s">
        <v>28</v>
      </c>
      <c r="H684" s="5550">
        <v>42.23</v>
      </c>
      <c r="I684" s="5551">
        <v>42.23</v>
      </c>
      <c r="J684" s="5552">
        <v>0.2288</v>
      </c>
      <c r="K684" s="5553">
        <f>ROUND(I684,2)+(ROUND(I684,2)*J684)</f>
        <v>51.892223999999999</v>
      </c>
      <c r="L684" s="5554">
        <f>ROUND(S684,2)+ROUND(S685,2)+ROUND(S686,2)+ROUND(S687,2)+ROUND(S688,2)+ROUND(S689,2)+ROUND(S690,2)+ROUND(S691,2)+ROUND(S692,2)+ROUND(S693,2)+ROUND(S694,2)+ROUND(S695,2)</f>
        <v>18960.599999999995</v>
      </c>
      <c r="M684" s="5548"/>
      <c r="N684" s="5548" t="s">
        <v>52</v>
      </c>
      <c r="O684" s="5548" t="s">
        <v>223</v>
      </c>
      <c r="P684" s="1429" t="s">
        <v>20</v>
      </c>
      <c r="Q684" s="1429" t="s">
        <v>29</v>
      </c>
      <c r="R684" s="1430">
        <v>30.45</v>
      </c>
      <c r="S684" s="1431">
        <f>ROUND(K684,2)*R684</f>
        <v>1580.0505000000001</v>
      </c>
    </row>
    <row r="685" spans="1:19" ht="45" customHeight="1" x14ac:dyDescent="0.25">
      <c r="A685" s="4666"/>
      <c r="B685" s="4666"/>
      <c r="C685" s="4666"/>
      <c r="D685" s="4666"/>
      <c r="E685" s="4666"/>
      <c r="F685" s="4666"/>
      <c r="G685" s="4666"/>
      <c r="H685" s="4666"/>
      <c r="I685" s="4666"/>
      <c r="J685" s="4666"/>
      <c r="K685" s="4666"/>
      <c r="L685" s="4666"/>
      <c r="M685" s="4666"/>
      <c r="N685" s="4666"/>
      <c r="O685" s="4666"/>
      <c r="P685" s="1429" t="s">
        <v>30</v>
      </c>
      <c r="Q685" s="1429" t="s">
        <v>37</v>
      </c>
      <c r="R685" s="1432">
        <v>30.45</v>
      </c>
      <c r="S685" s="1433">
        <f>ROUND(K684,2)*R685</f>
        <v>1580.0505000000001</v>
      </c>
    </row>
    <row r="686" spans="1:19" ht="45" customHeight="1" x14ac:dyDescent="0.25">
      <c r="A686" s="4666"/>
      <c r="B686" s="4666"/>
      <c r="C686" s="4666"/>
      <c r="D686" s="4666"/>
      <c r="E686" s="4666"/>
      <c r="F686" s="4666"/>
      <c r="G686" s="4666"/>
      <c r="H686" s="4666"/>
      <c r="I686" s="4666"/>
      <c r="J686" s="4666"/>
      <c r="K686" s="4666"/>
      <c r="L686" s="4666"/>
      <c r="M686" s="4666"/>
      <c r="N686" s="4666"/>
      <c r="O686" s="4666"/>
      <c r="P686" s="1429" t="s">
        <v>38</v>
      </c>
      <c r="Q686" s="1429" t="s">
        <v>39</v>
      </c>
      <c r="R686" s="1434">
        <v>30.45</v>
      </c>
      <c r="S686" s="1435">
        <f>ROUND(K684,2)*R686</f>
        <v>1580.0505000000001</v>
      </c>
    </row>
    <row r="687" spans="1:19" ht="45" customHeight="1" x14ac:dyDescent="0.25">
      <c r="A687" s="4666"/>
      <c r="B687" s="4666"/>
      <c r="C687" s="4666"/>
      <c r="D687" s="4666"/>
      <c r="E687" s="4666"/>
      <c r="F687" s="4666"/>
      <c r="G687" s="4666"/>
      <c r="H687" s="4666"/>
      <c r="I687" s="4666"/>
      <c r="J687" s="4666"/>
      <c r="K687" s="4666"/>
      <c r="L687" s="4666"/>
      <c r="M687" s="4666"/>
      <c r="N687" s="4666"/>
      <c r="O687" s="4666"/>
      <c r="P687" s="1429" t="s">
        <v>40</v>
      </c>
      <c r="Q687" s="1429" t="s">
        <v>41</v>
      </c>
      <c r="R687" s="1436">
        <v>30.45</v>
      </c>
      <c r="S687" s="1437">
        <f>ROUND(K684,2)*R687</f>
        <v>1580.0505000000001</v>
      </c>
    </row>
    <row r="688" spans="1:19" ht="45" customHeight="1" x14ac:dyDescent="0.25">
      <c r="A688" s="4666"/>
      <c r="B688" s="4666"/>
      <c r="C688" s="4666"/>
      <c r="D688" s="4666"/>
      <c r="E688" s="4666"/>
      <c r="F688" s="4666"/>
      <c r="G688" s="4666"/>
      <c r="H688" s="4666"/>
      <c r="I688" s="4666"/>
      <c r="J688" s="4666"/>
      <c r="K688" s="4666"/>
      <c r="L688" s="4666"/>
      <c r="M688" s="4666"/>
      <c r="N688" s="4666"/>
      <c r="O688" s="4666"/>
      <c r="P688" s="1429" t="s">
        <v>42</v>
      </c>
      <c r="Q688" s="1429" t="s">
        <v>43</v>
      </c>
      <c r="R688" s="1438">
        <v>30.45</v>
      </c>
      <c r="S688" s="1439">
        <f>ROUND(K684,2)*R688</f>
        <v>1580.0505000000001</v>
      </c>
    </row>
    <row r="689" spans="1:19" ht="45" customHeight="1" x14ac:dyDescent="0.25">
      <c r="A689" s="4666"/>
      <c r="B689" s="4666"/>
      <c r="C689" s="4666"/>
      <c r="D689" s="4666"/>
      <c r="E689" s="4666"/>
      <c r="F689" s="4666"/>
      <c r="G689" s="4666"/>
      <c r="H689" s="4666"/>
      <c r="I689" s="4666"/>
      <c r="J689" s="4666"/>
      <c r="K689" s="4666"/>
      <c r="L689" s="4666"/>
      <c r="M689" s="4666"/>
      <c r="N689" s="4666"/>
      <c r="O689" s="4666"/>
      <c r="P689" s="1429" t="s">
        <v>44</v>
      </c>
      <c r="Q689" s="1429" t="s">
        <v>45</v>
      </c>
      <c r="R689" s="1440">
        <v>30.45</v>
      </c>
      <c r="S689" s="1441">
        <f>ROUND(K684,2)*R689</f>
        <v>1580.0505000000001</v>
      </c>
    </row>
    <row r="690" spans="1:19" ht="45" customHeight="1" x14ac:dyDescent="0.25">
      <c r="A690" s="4666"/>
      <c r="B690" s="4666"/>
      <c r="C690" s="4666"/>
      <c r="D690" s="4666"/>
      <c r="E690" s="4666"/>
      <c r="F690" s="4666"/>
      <c r="G690" s="4666"/>
      <c r="H690" s="4666"/>
      <c r="I690" s="4666"/>
      <c r="J690" s="4666"/>
      <c r="K690" s="4666"/>
      <c r="L690" s="4666"/>
      <c r="M690" s="4666"/>
      <c r="N690" s="4666"/>
      <c r="O690" s="4666"/>
      <c r="P690" s="1429" t="s">
        <v>46</v>
      </c>
      <c r="Q690" s="1429" t="s">
        <v>47</v>
      </c>
      <c r="R690" s="1442">
        <v>30.45</v>
      </c>
      <c r="S690" s="1443">
        <f>ROUND(K684,2)*R690</f>
        <v>1580.0505000000001</v>
      </c>
    </row>
    <row r="691" spans="1:19" ht="45" customHeight="1" x14ac:dyDescent="0.25">
      <c r="A691" s="4666"/>
      <c r="B691" s="4666"/>
      <c r="C691" s="4666"/>
      <c r="D691" s="4666"/>
      <c r="E691" s="4666"/>
      <c r="F691" s="4666"/>
      <c r="G691" s="4666"/>
      <c r="H691" s="4666"/>
      <c r="I691" s="4666"/>
      <c r="J691" s="4666"/>
      <c r="K691" s="4666"/>
      <c r="L691" s="4666"/>
      <c r="M691" s="4666"/>
      <c r="N691" s="4666"/>
      <c r="O691" s="4666"/>
      <c r="P691" s="1429" t="s">
        <v>48</v>
      </c>
      <c r="Q691" s="1429" t="s">
        <v>49</v>
      </c>
      <c r="R691" s="1444">
        <v>30.45</v>
      </c>
      <c r="S691" s="1445">
        <f>ROUND(K684,2)*R691</f>
        <v>1580.0505000000001</v>
      </c>
    </row>
    <row r="692" spans="1:19" ht="45" customHeight="1" x14ac:dyDescent="0.25">
      <c r="A692" s="4666"/>
      <c r="B692" s="4666"/>
      <c r="C692" s="4666"/>
      <c r="D692" s="4666"/>
      <c r="E692" s="4666"/>
      <c r="F692" s="4666"/>
      <c r="G692" s="4666"/>
      <c r="H692" s="4666"/>
      <c r="I692" s="4666"/>
      <c r="J692" s="4666"/>
      <c r="K692" s="4666"/>
      <c r="L692" s="4666"/>
      <c r="M692" s="4666"/>
      <c r="N692" s="4666"/>
      <c r="O692" s="4666"/>
      <c r="P692" s="1429" t="s">
        <v>50</v>
      </c>
      <c r="Q692" s="1429" t="s">
        <v>51</v>
      </c>
      <c r="R692" s="1446">
        <v>30.45</v>
      </c>
      <c r="S692" s="1447">
        <f>ROUND(K684,2)*R692</f>
        <v>1580.0505000000001</v>
      </c>
    </row>
    <row r="693" spans="1:19" ht="45" customHeight="1" x14ac:dyDescent="0.25">
      <c r="A693" s="4666"/>
      <c r="B693" s="4666"/>
      <c r="C693" s="4666"/>
      <c r="D693" s="4666"/>
      <c r="E693" s="4666"/>
      <c r="F693" s="4666"/>
      <c r="G693" s="4666"/>
      <c r="H693" s="4666"/>
      <c r="I693" s="4666"/>
      <c r="J693" s="4666"/>
      <c r="K693" s="4666"/>
      <c r="L693" s="4666"/>
      <c r="M693" s="4666"/>
      <c r="N693" s="4666"/>
      <c r="O693" s="4666"/>
      <c r="P693" s="1429" t="s">
        <v>52</v>
      </c>
      <c r="Q693" s="1429" t="s">
        <v>53</v>
      </c>
      <c r="R693" s="1448">
        <v>30.45</v>
      </c>
      <c r="S693" s="1449">
        <f>ROUND(K684,2)*R693</f>
        <v>1580.0505000000001</v>
      </c>
    </row>
    <row r="694" spans="1:19" ht="45" customHeight="1" x14ac:dyDescent="0.25">
      <c r="A694" s="4666"/>
      <c r="B694" s="4666"/>
      <c r="C694" s="4666"/>
      <c r="D694" s="4666"/>
      <c r="E694" s="4666"/>
      <c r="F694" s="4666"/>
      <c r="G694" s="4666"/>
      <c r="H694" s="4666"/>
      <c r="I694" s="4666"/>
      <c r="J694" s="4666"/>
      <c r="K694" s="4666"/>
      <c r="L694" s="4666"/>
      <c r="M694" s="4666"/>
      <c r="N694" s="4666"/>
      <c r="O694" s="4666"/>
      <c r="P694" s="1429" t="s">
        <v>54</v>
      </c>
      <c r="Q694" s="1429" t="s">
        <v>55</v>
      </c>
      <c r="R694" s="1450">
        <v>30.45</v>
      </c>
      <c r="S694" s="1451">
        <f>ROUND(K684,2)*R694</f>
        <v>1580.0505000000001</v>
      </c>
    </row>
    <row r="695" spans="1:19" ht="45" customHeight="1" x14ac:dyDescent="0.25">
      <c r="A695" s="4666"/>
      <c r="B695" s="4666"/>
      <c r="C695" s="4666"/>
      <c r="D695" s="4666"/>
      <c r="E695" s="4666"/>
      <c r="F695" s="4666"/>
      <c r="G695" s="4666"/>
      <c r="H695" s="4666"/>
      <c r="I695" s="4666"/>
      <c r="J695" s="4666"/>
      <c r="K695" s="4666"/>
      <c r="L695" s="4666"/>
      <c r="M695" s="4666"/>
      <c r="N695" s="4666"/>
      <c r="O695" s="4666"/>
      <c r="P695" s="1429" t="s">
        <v>56</v>
      </c>
      <c r="Q695" s="1429" t="s">
        <v>57</v>
      </c>
      <c r="R695" s="1452">
        <v>30.45</v>
      </c>
      <c r="S695" s="1453">
        <f>ROUND(K684,2)*R695</f>
        <v>1580.0505000000001</v>
      </c>
    </row>
    <row r="696" spans="1:19" ht="45" customHeight="1" x14ac:dyDescent="0.25">
      <c r="A696" s="5555" t="s">
        <v>23</v>
      </c>
      <c r="B696" s="5555" t="s">
        <v>230</v>
      </c>
      <c r="C696" s="5555" t="s">
        <v>25</v>
      </c>
      <c r="D696" s="5555" t="s">
        <v>231</v>
      </c>
      <c r="E696" s="5555" t="s">
        <v>232</v>
      </c>
      <c r="F696" s="5556">
        <f>R696+R697+R698+R699+R700+R701+R702+R703+R704+R705+R706+R707</f>
        <v>364.20000000000005</v>
      </c>
      <c r="G696" s="5555" t="s">
        <v>28</v>
      </c>
      <c r="H696" s="5557">
        <v>57.03</v>
      </c>
      <c r="I696" s="5558">
        <v>57.03</v>
      </c>
      <c r="J696" s="5559">
        <v>0.2288</v>
      </c>
      <c r="K696" s="5560">
        <f>ROUND(I696,2)+(ROUND(I696,2)*J696)</f>
        <v>70.078463999999997</v>
      </c>
      <c r="L696" s="5561">
        <f>ROUND(S696,2)+ROUND(S697,2)+ROUND(S698,2)+ROUND(S699,2)+ROUND(S700,2)+ROUND(S701,2)+ROUND(S702,2)+ROUND(S703,2)+ROUND(S704,2)+ROUND(S705,2)+ROUND(S706,2)+ROUND(S707,2)</f>
        <v>25523.16</v>
      </c>
      <c r="M696" s="5555"/>
      <c r="N696" s="5555" t="s">
        <v>52</v>
      </c>
      <c r="O696" s="5555" t="s">
        <v>223</v>
      </c>
      <c r="P696" s="1454" t="s">
        <v>20</v>
      </c>
      <c r="Q696" s="1454" t="s">
        <v>29</v>
      </c>
      <c r="R696" s="1455">
        <v>30.35</v>
      </c>
      <c r="S696" s="1456">
        <f>ROUND(K696,2)*R696</f>
        <v>2126.9279999999999</v>
      </c>
    </row>
    <row r="697" spans="1:19" ht="45" customHeight="1" x14ac:dyDescent="0.25">
      <c r="A697" s="4666"/>
      <c r="B697" s="4666"/>
      <c r="C697" s="4666"/>
      <c r="D697" s="4666"/>
      <c r="E697" s="4666"/>
      <c r="F697" s="4666"/>
      <c r="G697" s="4666"/>
      <c r="H697" s="4666"/>
      <c r="I697" s="4666"/>
      <c r="J697" s="4666"/>
      <c r="K697" s="4666"/>
      <c r="L697" s="4666"/>
      <c r="M697" s="4666"/>
      <c r="N697" s="4666"/>
      <c r="O697" s="4666"/>
      <c r="P697" s="1454" t="s">
        <v>30</v>
      </c>
      <c r="Q697" s="1454" t="s">
        <v>37</v>
      </c>
      <c r="R697" s="1457">
        <v>30.35</v>
      </c>
      <c r="S697" s="1458">
        <f>ROUND(K696,2)*R697</f>
        <v>2126.9279999999999</v>
      </c>
    </row>
    <row r="698" spans="1:19" ht="45" customHeight="1" x14ac:dyDescent="0.25">
      <c r="A698" s="4666"/>
      <c r="B698" s="4666"/>
      <c r="C698" s="4666"/>
      <c r="D698" s="4666"/>
      <c r="E698" s="4666"/>
      <c r="F698" s="4666"/>
      <c r="G698" s="4666"/>
      <c r="H698" s="4666"/>
      <c r="I698" s="4666"/>
      <c r="J698" s="4666"/>
      <c r="K698" s="4666"/>
      <c r="L698" s="4666"/>
      <c r="M698" s="4666"/>
      <c r="N698" s="4666"/>
      <c r="O698" s="4666"/>
      <c r="P698" s="1454" t="s">
        <v>38</v>
      </c>
      <c r="Q698" s="1454" t="s">
        <v>39</v>
      </c>
      <c r="R698" s="1459">
        <v>30.35</v>
      </c>
      <c r="S698" s="1460">
        <f>ROUND(K696,2)*R698</f>
        <v>2126.9279999999999</v>
      </c>
    </row>
    <row r="699" spans="1:19" ht="45" customHeight="1" x14ac:dyDescent="0.25">
      <c r="A699" s="4666"/>
      <c r="B699" s="4666"/>
      <c r="C699" s="4666"/>
      <c r="D699" s="4666"/>
      <c r="E699" s="4666"/>
      <c r="F699" s="4666"/>
      <c r="G699" s="4666"/>
      <c r="H699" s="4666"/>
      <c r="I699" s="4666"/>
      <c r="J699" s="4666"/>
      <c r="K699" s="4666"/>
      <c r="L699" s="4666"/>
      <c r="M699" s="4666"/>
      <c r="N699" s="4666"/>
      <c r="O699" s="4666"/>
      <c r="P699" s="1454" t="s">
        <v>40</v>
      </c>
      <c r="Q699" s="1454" t="s">
        <v>41</v>
      </c>
      <c r="R699" s="1461">
        <v>30.35</v>
      </c>
      <c r="S699" s="1462">
        <f>ROUND(K696,2)*R699</f>
        <v>2126.9279999999999</v>
      </c>
    </row>
    <row r="700" spans="1:19" ht="45" customHeight="1" x14ac:dyDescent="0.25">
      <c r="A700" s="4666"/>
      <c r="B700" s="4666"/>
      <c r="C700" s="4666"/>
      <c r="D700" s="4666"/>
      <c r="E700" s="4666"/>
      <c r="F700" s="4666"/>
      <c r="G700" s="4666"/>
      <c r="H700" s="4666"/>
      <c r="I700" s="4666"/>
      <c r="J700" s="4666"/>
      <c r="K700" s="4666"/>
      <c r="L700" s="4666"/>
      <c r="M700" s="4666"/>
      <c r="N700" s="4666"/>
      <c r="O700" s="4666"/>
      <c r="P700" s="1454" t="s">
        <v>42</v>
      </c>
      <c r="Q700" s="1454" t="s">
        <v>43</v>
      </c>
      <c r="R700" s="1463">
        <v>30.35</v>
      </c>
      <c r="S700" s="1464">
        <f>ROUND(K696,2)*R700</f>
        <v>2126.9279999999999</v>
      </c>
    </row>
    <row r="701" spans="1:19" ht="45" customHeight="1" x14ac:dyDescent="0.25">
      <c r="A701" s="4666"/>
      <c r="B701" s="4666"/>
      <c r="C701" s="4666"/>
      <c r="D701" s="4666"/>
      <c r="E701" s="4666"/>
      <c r="F701" s="4666"/>
      <c r="G701" s="4666"/>
      <c r="H701" s="4666"/>
      <c r="I701" s="4666"/>
      <c r="J701" s="4666"/>
      <c r="K701" s="4666"/>
      <c r="L701" s="4666"/>
      <c r="M701" s="4666"/>
      <c r="N701" s="4666"/>
      <c r="O701" s="4666"/>
      <c r="P701" s="1454" t="s">
        <v>44</v>
      </c>
      <c r="Q701" s="1454" t="s">
        <v>45</v>
      </c>
      <c r="R701" s="1465">
        <v>30.35</v>
      </c>
      <c r="S701" s="1466">
        <f>ROUND(K696,2)*R701</f>
        <v>2126.9279999999999</v>
      </c>
    </row>
    <row r="702" spans="1:19" ht="45" customHeight="1" x14ac:dyDescent="0.25">
      <c r="A702" s="4666"/>
      <c r="B702" s="4666"/>
      <c r="C702" s="4666"/>
      <c r="D702" s="4666"/>
      <c r="E702" s="4666"/>
      <c r="F702" s="4666"/>
      <c r="G702" s="4666"/>
      <c r="H702" s="4666"/>
      <c r="I702" s="4666"/>
      <c r="J702" s="4666"/>
      <c r="K702" s="4666"/>
      <c r="L702" s="4666"/>
      <c r="M702" s="4666"/>
      <c r="N702" s="4666"/>
      <c r="O702" s="4666"/>
      <c r="P702" s="1454" t="s">
        <v>46</v>
      </c>
      <c r="Q702" s="1454" t="s">
        <v>47</v>
      </c>
      <c r="R702" s="1467">
        <v>30.35</v>
      </c>
      <c r="S702" s="1468">
        <f>ROUND(K696,2)*R702</f>
        <v>2126.9279999999999</v>
      </c>
    </row>
    <row r="703" spans="1:19" ht="45" customHeight="1" x14ac:dyDescent="0.25">
      <c r="A703" s="4666"/>
      <c r="B703" s="4666"/>
      <c r="C703" s="4666"/>
      <c r="D703" s="4666"/>
      <c r="E703" s="4666"/>
      <c r="F703" s="4666"/>
      <c r="G703" s="4666"/>
      <c r="H703" s="4666"/>
      <c r="I703" s="4666"/>
      <c r="J703" s="4666"/>
      <c r="K703" s="4666"/>
      <c r="L703" s="4666"/>
      <c r="M703" s="4666"/>
      <c r="N703" s="4666"/>
      <c r="O703" s="4666"/>
      <c r="P703" s="1454" t="s">
        <v>48</v>
      </c>
      <c r="Q703" s="1454" t="s">
        <v>49</v>
      </c>
      <c r="R703" s="1469">
        <v>30.35</v>
      </c>
      <c r="S703" s="1470">
        <f>ROUND(K696,2)*R703</f>
        <v>2126.9279999999999</v>
      </c>
    </row>
    <row r="704" spans="1:19" ht="45" customHeight="1" x14ac:dyDescent="0.25">
      <c r="A704" s="4666"/>
      <c r="B704" s="4666"/>
      <c r="C704" s="4666"/>
      <c r="D704" s="4666"/>
      <c r="E704" s="4666"/>
      <c r="F704" s="4666"/>
      <c r="G704" s="4666"/>
      <c r="H704" s="4666"/>
      <c r="I704" s="4666"/>
      <c r="J704" s="4666"/>
      <c r="K704" s="4666"/>
      <c r="L704" s="4666"/>
      <c r="M704" s="4666"/>
      <c r="N704" s="4666"/>
      <c r="O704" s="4666"/>
      <c r="P704" s="1454" t="s">
        <v>50</v>
      </c>
      <c r="Q704" s="1454" t="s">
        <v>51</v>
      </c>
      <c r="R704" s="1471">
        <v>30.35</v>
      </c>
      <c r="S704" s="1472">
        <f>ROUND(K696,2)*R704</f>
        <v>2126.9279999999999</v>
      </c>
    </row>
    <row r="705" spans="1:19" ht="45" customHeight="1" x14ac:dyDescent="0.25">
      <c r="A705" s="4666"/>
      <c r="B705" s="4666"/>
      <c r="C705" s="4666"/>
      <c r="D705" s="4666"/>
      <c r="E705" s="4666"/>
      <c r="F705" s="4666"/>
      <c r="G705" s="4666"/>
      <c r="H705" s="4666"/>
      <c r="I705" s="4666"/>
      <c r="J705" s="4666"/>
      <c r="K705" s="4666"/>
      <c r="L705" s="4666"/>
      <c r="M705" s="4666"/>
      <c r="N705" s="4666"/>
      <c r="O705" s="4666"/>
      <c r="P705" s="1454" t="s">
        <v>52</v>
      </c>
      <c r="Q705" s="1454" t="s">
        <v>53</v>
      </c>
      <c r="R705" s="1473">
        <v>30.35</v>
      </c>
      <c r="S705" s="1474">
        <f>ROUND(K696,2)*R705</f>
        <v>2126.9279999999999</v>
      </c>
    </row>
    <row r="706" spans="1:19" ht="45" customHeight="1" x14ac:dyDescent="0.25">
      <c r="A706" s="4666"/>
      <c r="B706" s="4666"/>
      <c r="C706" s="4666"/>
      <c r="D706" s="4666"/>
      <c r="E706" s="4666"/>
      <c r="F706" s="4666"/>
      <c r="G706" s="4666"/>
      <c r="H706" s="4666"/>
      <c r="I706" s="4666"/>
      <c r="J706" s="4666"/>
      <c r="K706" s="4666"/>
      <c r="L706" s="4666"/>
      <c r="M706" s="4666"/>
      <c r="N706" s="4666"/>
      <c r="O706" s="4666"/>
      <c r="P706" s="1454" t="s">
        <v>54</v>
      </c>
      <c r="Q706" s="1454" t="s">
        <v>55</v>
      </c>
      <c r="R706" s="1475">
        <v>30.35</v>
      </c>
      <c r="S706" s="1476">
        <f>ROUND(K696,2)*R706</f>
        <v>2126.9279999999999</v>
      </c>
    </row>
    <row r="707" spans="1:19" ht="45" customHeight="1" x14ac:dyDescent="0.25">
      <c r="A707" s="4666"/>
      <c r="B707" s="4666"/>
      <c r="C707" s="4666"/>
      <c r="D707" s="4666"/>
      <c r="E707" s="4666"/>
      <c r="F707" s="4666"/>
      <c r="G707" s="4666"/>
      <c r="H707" s="4666"/>
      <c r="I707" s="4666"/>
      <c r="J707" s="4666"/>
      <c r="K707" s="4666"/>
      <c r="L707" s="4666"/>
      <c r="M707" s="4666"/>
      <c r="N707" s="4666"/>
      <c r="O707" s="4666"/>
      <c r="P707" s="1454" t="s">
        <v>56</v>
      </c>
      <c r="Q707" s="1454" t="s">
        <v>57</v>
      </c>
      <c r="R707" s="1477">
        <v>30.35</v>
      </c>
      <c r="S707" s="1478">
        <f>ROUND(K696,2)*R707</f>
        <v>2126.9279999999999</v>
      </c>
    </row>
    <row r="708" spans="1:19" ht="45" customHeight="1" x14ac:dyDescent="0.25">
      <c r="A708" s="1479" t="s">
        <v>19</v>
      </c>
      <c r="B708" s="1479" t="s">
        <v>52</v>
      </c>
      <c r="C708" s="1479" t="s">
        <v>21</v>
      </c>
      <c r="D708" s="1479" t="s">
        <v>21</v>
      </c>
      <c r="E708" s="1479" t="s">
        <v>233</v>
      </c>
      <c r="F708" s="1479" t="s">
        <v>21</v>
      </c>
      <c r="G708" s="1479" t="s">
        <v>21</v>
      </c>
      <c r="H708" s="1479" t="s">
        <v>21</v>
      </c>
      <c r="I708" s="1479" t="s">
        <v>21</v>
      </c>
      <c r="J708" s="1479" t="s">
        <v>21</v>
      </c>
      <c r="K708" s="1479" t="s">
        <v>21</v>
      </c>
      <c r="L708" s="1480">
        <f>ROUND(L709,2)</f>
        <v>41068.199999999997</v>
      </c>
      <c r="M708" s="1479" t="s">
        <v>21</v>
      </c>
      <c r="N708" s="1479" t="s">
        <v>21</v>
      </c>
      <c r="O708" s="1479" t="s">
        <v>21</v>
      </c>
      <c r="P708" s="1479" t="s">
        <v>21</v>
      </c>
      <c r="Q708" s="1479" t="s">
        <v>21</v>
      </c>
      <c r="R708" s="1479" t="s">
        <v>21</v>
      </c>
      <c r="S708" s="1479" t="s">
        <v>21</v>
      </c>
    </row>
    <row r="709" spans="1:19" ht="45" customHeight="1" x14ac:dyDescent="0.25">
      <c r="A709" s="5534" t="s">
        <v>23</v>
      </c>
      <c r="B709" s="5534" t="s">
        <v>234</v>
      </c>
      <c r="C709" s="5534" t="s">
        <v>25</v>
      </c>
      <c r="D709" s="5534" t="s">
        <v>235</v>
      </c>
      <c r="E709" s="5534" t="s">
        <v>236</v>
      </c>
      <c r="F709" s="5535">
        <f>R709+R710+R711+R712+R713+R714+R715+R716+R717+R718+R719+R720</f>
        <v>430.7999999999999</v>
      </c>
      <c r="G709" s="5534" t="s">
        <v>28</v>
      </c>
      <c r="H709" s="5536">
        <v>77.58</v>
      </c>
      <c r="I709" s="5537">
        <v>77.58</v>
      </c>
      <c r="J709" s="5538">
        <v>0.2288</v>
      </c>
      <c r="K709" s="5539">
        <f>ROUND(I709,2)+(ROUND(I709,2)*J709)</f>
        <v>95.330303999999998</v>
      </c>
      <c r="L709" s="5540">
        <f>ROUND(S709,2)+ROUND(S710,2)+ROUND(S711,2)+ROUND(S712,2)+ROUND(S713,2)+ROUND(S714,2)+ROUND(S715,2)+ROUND(S716,2)+ROUND(S717,2)+ROUND(S718,2)+ROUND(S719,2)+ROUND(S720,2)</f>
        <v>41068.19999999999</v>
      </c>
      <c r="M709" s="5534"/>
      <c r="N709" s="5534" t="s">
        <v>54</v>
      </c>
      <c r="O709" s="5534" t="s">
        <v>237</v>
      </c>
      <c r="P709" s="1481" t="s">
        <v>20</v>
      </c>
      <c r="Q709" s="1481" t="s">
        <v>29</v>
      </c>
      <c r="R709" s="1482">
        <v>35.9</v>
      </c>
      <c r="S709" s="1483">
        <f>ROUND(K709,2)*R709</f>
        <v>3422.3469999999998</v>
      </c>
    </row>
    <row r="710" spans="1:19" ht="45" customHeight="1" x14ac:dyDescent="0.25">
      <c r="A710" s="4666"/>
      <c r="B710" s="4666"/>
      <c r="C710" s="4666"/>
      <c r="D710" s="4666"/>
      <c r="E710" s="4666"/>
      <c r="F710" s="4666"/>
      <c r="G710" s="4666"/>
      <c r="H710" s="4666"/>
      <c r="I710" s="4666"/>
      <c r="J710" s="4666"/>
      <c r="K710" s="4666"/>
      <c r="L710" s="4666"/>
      <c r="M710" s="4666"/>
      <c r="N710" s="4666"/>
      <c r="O710" s="4666"/>
      <c r="P710" s="1481" t="s">
        <v>30</v>
      </c>
      <c r="Q710" s="1481" t="s">
        <v>37</v>
      </c>
      <c r="R710" s="1484">
        <v>35.9</v>
      </c>
      <c r="S710" s="1485">
        <f>ROUND(K709,2)*R710</f>
        <v>3422.3469999999998</v>
      </c>
    </row>
    <row r="711" spans="1:19" ht="45" customHeight="1" x14ac:dyDescent="0.25">
      <c r="A711" s="4666"/>
      <c r="B711" s="4666"/>
      <c r="C711" s="4666"/>
      <c r="D711" s="4666"/>
      <c r="E711" s="4666"/>
      <c r="F711" s="4666"/>
      <c r="G711" s="4666"/>
      <c r="H711" s="4666"/>
      <c r="I711" s="4666"/>
      <c r="J711" s="4666"/>
      <c r="K711" s="4666"/>
      <c r="L711" s="4666"/>
      <c r="M711" s="4666"/>
      <c r="N711" s="4666"/>
      <c r="O711" s="4666"/>
      <c r="P711" s="1481" t="s">
        <v>38</v>
      </c>
      <c r="Q711" s="1481" t="s">
        <v>39</v>
      </c>
      <c r="R711" s="1486">
        <v>35.9</v>
      </c>
      <c r="S711" s="1487">
        <f>ROUND(K709,2)*R711</f>
        <v>3422.3469999999998</v>
      </c>
    </row>
    <row r="712" spans="1:19" ht="45" customHeight="1" x14ac:dyDescent="0.25">
      <c r="A712" s="4666"/>
      <c r="B712" s="4666"/>
      <c r="C712" s="4666"/>
      <c r="D712" s="4666"/>
      <c r="E712" s="4666"/>
      <c r="F712" s="4666"/>
      <c r="G712" s="4666"/>
      <c r="H712" s="4666"/>
      <c r="I712" s="4666"/>
      <c r="J712" s="4666"/>
      <c r="K712" s="4666"/>
      <c r="L712" s="4666"/>
      <c r="M712" s="4666"/>
      <c r="N712" s="4666"/>
      <c r="O712" s="4666"/>
      <c r="P712" s="1481" t="s">
        <v>40</v>
      </c>
      <c r="Q712" s="1481" t="s">
        <v>41</v>
      </c>
      <c r="R712" s="1488">
        <v>35.9</v>
      </c>
      <c r="S712" s="1489">
        <f>ROUND(K709,2)*R712</f>
        <v>3422.3469999999998</v>
      </c>
    </row>
    <row r="713" spans="1:19" ht="45" customHeight="1" x14ac:dyDescent="0.25">
      <c r="A713" s="4666"/>
      <c r="B713" s="4666"/>
      <c r="C713" s="4666"/>
      <c r="D713" s="4666"/>
      <c r="E713" s="4666"/>
      <c r="F713" s="4666"/>
      <c r="G713" s="4666"/>
      <c r="H713" s="4666"/>
      <c r="I713" s="4666"/>
      <c r="J713" s="4666"/>
      <c r="K713" s="4666"/>
      <c r="L713" s="4666"/>
      <c r="M713" s="4666"/>
      <c r="N713" s="4666"/>
      <c r="O713" s="4666"/>
      <c r="P713" s="1481" t="s">
        <v>42</v>
      </c>
      <c r="Q713" s="1481" t="s">
        <v>43</v>
      </c>
      <c r="R713" s="1490">
        <v>35.9</v>
      </c>
      <c r="S713" s="1491">
        <f>ROUND(K709,2)*R713</f>
        <v>3422.3469999999998</v>
      </c>
    </row>
    <row r="714" spans="1:19" ht="45" customHeight="1" x14ac:dyDescent="0.25">
      <c r="A714" s="4666"/>
      <c r="B714" s="4666"/>
      <c r="C714" s="4666"/>
      <c r="D714" s="4666"/>
      <c r="E714" s="4666"/>
      <c r="F714" s="4666"/>
      <c r="G714" s="4666"/>
      <c r="H714" s="4666"/>
      <c r="I714" s="4666"/>
      <c r="J714" s="4666"/>
      <c r="K714" s="4666"/>
      <c r="L714" s="4666"/>
      <c r="M714" s="4666"/>
      <c r="N714" s="4666"/>
      <c r="O714" s="4666"/>
      <c r="P714" s="1481" t="s">
        <v>44</v>
      </c>
      <c r="Q714" s="1481" t="s">
        <v>45</v>
      </c>
      <c r="R714" s="1492">
        <v>35.9</v>
      </c>
      <c r="S714" s="1493">
        <f>ROUND(K709,2)*R714</f>
        <v>3422.3469999999998</v>
      </c>
    </row>
    <row r="715" spans="1:19" ht="45" customHeight="1" x14ac:dyDescent="0.25">
      <c r="A715" s="4666"/>
      <c r="B715" s="4666"/>
      <c r="C715" s="4666"/>
      <c r="D715" s="4666"/>
      <c r="E715" s="4666"/>
      <c r="F715" s="4666"/>
      <c r="G715" s="4666"/>
      <c r="H715" s="4666"/>
      <c r="I715" s="4666"/>
      <c r="J715" s="4666"/>
      <c r="K715" s="4666"/>
      <c r="L715" s="4666"/>
      <c r="M715" s="4666"/>
      <c r="N715" s="4666"/>
      <c r="O715" s="4666"/>
      <c r="P715" s="1481" t="s">
        <v>46</v>
      </c>
      <c r="Q715" s="1481" t="s">
        <v>47</v>
      </c>
      <c r="R715" s="1494">
        <v>35.9</v>
      </c>
      <c r="S715" s="1495">
        <f>ROUND(K709,2)*R715</f>
        <v>3422.3469999999998</v>
      </c>
    </row>
    <row r="716" spans="1:19" ht="45" customHeight="1" x14ac:dyDescent="0.25">
      <c r="A716" s="4666"/>
      <c r="B716" s="4666"/>
      <c r="C716" s="4666"/>
      <c r="D716" s="4666"/>
      <c r="E716" s="4666"/>
      <c r="F716" s="4666"/>
      <c r="G716" s="4666"/>
      <c r="H716" s="4666"/>
      <c r="I716" s="4666"/>
      <c r="J716" s="4666"/>
      <c r="K716" s="4666"/>
      <c r="L716" s="4666"/>
      <c r="M716" s="4666"/>
      <c r="N716" s="4666"/>
      <c r="O716" s="4666"/>
      <c r="P716" s="1481" t="s">
        <v>48</v>
      </c>
      <c r="Q716" s="1481" t="s">
        <v>49</v>
      </c>
      <c r="R716" s="1496">
        <v>35.9</v>
      </c>
      <c r="S716" s="1497">
        <f>ROUND(K709,2)*R716</f>
        <v>3422.3469999999998</v>
      </c>
    </row>
    <row r="717" spans="1:19" ht="45" customHeight="1" x14ac:dyDescent="0.25">
      <c r="A717" s="4666"/>
      <c r="B717" s="4666"/>
      <c r="C717" s="4666"/>
      <c r="D717" s="4666"/>
      <c r="E717" s="4666"/>
      <c r="F717" s="4666"/>
      <c r="G717" s="4666"/>
      <c r="H717" s="4666"/>
      <c r="I717" s="4666"/>
      <c r="J717" s="4666"/>
      <c r="K717" s="4666"/>
      <c r="L717" s="4666"/>
      <c r="M717" s="4666"/>
      <c r="N717" s="4666"/>
      <c r="O717" s="4666"/>
      <c r="P717" s="1481" t="s">
        <v>50</v>
      </c>
      <c r="Q717" s="1481" t="s">
        <v>51</v>
      </c>
      <c r="R717" s="1498">
        <v>35.9</v>
      </c>
      <c r="S717" s="1499">
        <f>ROUND(K709,2)*R717</f>
        <v>3422.3469999999998</v>
      </c>
    </row>
    <row r="718" spans="1:19" ht="45" customHeight="1" x14ac:dyDescent="0.25">
      <c r="A718" s="4666"/>
      <c r="B718" s="4666"/>
      <c r="C718" s="4666"/>
      <c r="D718" s="4666"/>
      <c r="E718" s="4666"/>
      <c r="F718" s="4666"/>
      <c r="G718" s="4666"/>
      <c r="H718" s="4666"/>
      <c r="I718" s="4666"/>
      <c r="J718" s="4666"/>
      <c r="K718" s="4666"/>
      <c r="L718" s="4666"/>
      <c r="M718" s="4666"/>
      <c r="N718" s="4666"/>
      <c r="O718" s="4666"/>
      <c r="P718" s="1481" t="s">
        <v>52</v>
      </c>
      <c r="Q718" s="1481" t="s">
        <v>53</v>
      </c>
      <c r="R718" s="1500">
        <v>35.9</v>
      </c>
      <c r="S718" s="1501">
        <f>ROUND(K709,2)*R718</f>
        <v>3422.3469999999998</v>
      </c>
    </row>
    <row r="719" spans="1:19" ht="45" customHeight="1" x14ac:dyDescent="0.25">
      <c r="A719" s="4666"/>
      <c r="B719" s="4666"/>
      <c r="C719" s="4666"/>
      <c r="D719" s="4666"/>
      <c r="E719" s="4666"/>
      <c r="F719" s="4666"/>
      <c r="G719" s="4666"/>
      <c r="H719" s="4666"/>
      <c r="I719" s="4666"/>
      <c r="J719" s="4666"/>
      <c r="K719" s="4666"/>
      <c r="L719" s="4666"/>
      <c r="M719" s="4666"/>
      <c r="N719" s="4666"/>
      <c r="O719" s="4666"/>
      <c r="P719" s="1481" t="s">
        <v>54</v>
      </c>
      <c r="Q719" s="1481" t="s">
        <v>55</v>
      </c>
      <c r="R719" s="1502">
        <v>35.9</v>
      </c>
      <c r="S719" s="1503">
        <f>ROUND(K709,2)*R719</f>
        <v>3422.3469999999998</v>
      </c>
    </row>
    <row r="720" spans="1:19" ht="45" customHeight="1" x14ac:dyDescent="0.25">
      <c r="A720" s="4666"/>
      <c r="B720" s="4666"/>
      <c r="C720" s="4666"/>
      <c r="D720" s="4666"/>
      <c r="E720" s="4666"/>
      <c r="F720" s="4666"/>
      <c r="G720" s="4666"/>
      <c r="H720" s="4666"/>
      <c r="I720" s="4666"/>
      <c r="J720" s="4666"/>
      <c r="K720" s="4666"/>
      <c r="L720" s="4666"/>
      <c r="M720" s="4666"/>
      <c r="N720" s="4666"/>
      <c r="O720" s="4666"/>
      <c r="P720" s="1481" t="s">
        <v>56</v>
      </c>
      <c r="Q720" s="1481" t="s">
        <v>57</v>
      </c>
      <c r="R720" s="1504">
        <v>35.9</v>
      </c>
      <c r="S720" s="1505">
        <f>ROUND(K709,2)*R720</f>
        <v>3422.3469999999998</v>
      </c>
    </row>
    <row r="721" spans="1:19" ht="45" customHeight="1" x14ac:dyDescent="0.25">
      <c r="A721" s="1506" t="s">
        <v>19</v>
      </c>
      <c r="B721" s="1506" t="s">
        <v>54</v>
      </c>
      <c r="C721" s="1506" t="s">
        <v>21</v>
      </c>
      <c r="D721" s="1506" t="s">
        <v>21</v>
      </c>
      <c r="E721" s="1506" t="s">
        <v>238</v>
      </c>
      <c r="F721" s="1506" t="s">
        <v>21</v>
      </c>
      <c r="G721" s="1506" t="s">
        <v>21</v>
      </c>
      <c r="H721" s="1506" t="s">
        <v>21</v>
      </c>
      <c r="I721" s="1506" t="s">
        <v>21</v>
      </c>
      <c r="J721" s="1506" t="s">
        <v>21</v>
      </c>
      <c r="K721" s="1506" t="s">
        <v>21</v>
      </c>
      <c r="L721" s="1507">
        <f>ROUND(L722,2)+ROUND(L734,2)+ROUND(L746,2)+ROUND(L758,2)+ROUND(L770,2)+ROUND(L782,2)+ROUND(L794,2)+ROUND(L806,2)+ROUND(L818,2)</f>
        <v>56899.560000000005</v>
      </c>
      <c r="M721" s="1506" t="s">
        <v>21</v>
      </c>
      <c r="N721" s="1506" t="s">
        <v>21</v>
      </c>
      <c r="O721" s="1506" t="s">
        <v>21</v>
      </c>
      <c r="P721" s="1506" t="s">
        <v>21</v>
      </c>
      <c r="Q721" s="1506" t="s">
        <v>21</v>
      </c>
      <c r="R721" s="1506" t="s">
        <v>21</v>
      </c>
      <c r="S721" s="1506" t="s">
        <v>21</v>
      </c>
    </row>
    <row r="722" spans="1:19" ht="45" customHeight="1" x14ac:dyDescent="0.25">
      <c r="A722" s="5541" t="s">
        <v>23</v>
      </c>
      <c r="B722" s="5541" t="s">
        <v>239</v>
      </c>
      <c r="C722" s="5541" t="s">
        <v>25</v>
      </c>
      <c r="D722" s="5541" t="s">
        <v>240</v>
      </c>
      <c r="E722" s="5541" t="s">
        <v>241</v>
      </c>
      <c r="F722" s="5542">
        <f>R722+R723+R724+R725+R726+R727+R728+R729+R730+R731+R732+R733</f>
        <v>1351.3199999999997</v>
      </c>
      <c r="G722" s="5541" t="s">
        <v>28</v>
      </c>
      <c r="H722" s="5543">
        <v>3.8</v>
      </c>
      <c r="I722" s="5544">
        <v>3.8</v>
      </c>
      <c r="J722" s="5545">
        <v>0.2288</v>
      </c>
      <c r="K722" s="5546">
        <f>ROUND(I722,2)+(ROUND(I722,2)*J722)</f>
        <v>4.6694399999999998</v>
      </c>
      <c r="L722" s="5547">
        <f>ROUND(S722,2)+ROUND(S723,2)+ROUND(S724,2)+ROUND(S725,2)+ROUND(S726,2)+ROUND(S727,2)+ROUND(S728,2)+ROUND(S729,2)+ROUND(S730,2)+ROUND(S731,2)+ROUND(S732,2)+ROUND(S733,2)</f>
        <v>6310.6800000000012</v>
      </c>
      <c r="M722" s="5541"/>
      <c r="N722" s="5541" t="s">
        <v>56</v>
      </c>
      <c r="O722" s="5541" t="s">
        <v>238</v>
      </c>
      <c r="P722" s="1508" t="s">
        <v>20</v>
      </c>
      <c r="Q722" s="1508" t="s">
        <v>29</v>
      </c>
      <c r="R722" s="1509">
        <v>112.61</v>
      </c>
      <c r="S722" s="1510">
        <f>ROUND(K722,2)*R722</f>
        <v>525.88869999999997</v>
      </c>
    </row>
    <row r="723" spans="1:19" ht="45" customHeight="1" x14ac:dyDescent="0.25">
      <c r="A723" s="4666"/>
      <c r="B723" s="4666"/>
      <c r="C723" s="4666"/>
      <c r="D723" s="4666"/>
      <c r="E723" s="4666"/>
      <c r="F723" s="4666"/>
      <c r="G723" s="4666"/>
      <c r="H723" s="4666"/>
      <c r="I723" s="4666"/>
      <c r="J723" s="4666"/>
      <c r="K723" s="4666"/>
      <c r="L723" s="4666"/>
      <c r="M723" s="4666"/>
      <c r="N723" s="4666"/>
      <c r="O723" s="4666"/>
      <c r="P723" s="1508" t="s">
        <v>30</v>
      </c>
      <c r="Q723" s="1508" t="s">
        <v>37</v>
      </c>
      <c r="R723" s="1511">
        <v>112.61</v>
      </c>
      <c r="S723" s="1512">
        <f>ROUND(K722,2)*R723</f>
        <v>525.88869999999997</v>
      </c>
    </row>
    <row r="724" spans="1:19" ht="45" customHeight="1" x14ac:dyDescent="0.25">
      <c r="A724" s="4666"/>
      <c r="B724" s="4666"/>
      <c r="C724" s="4666"/>
      <c r="D724" s="4666"/>
      <c r="E724" s="4666"/>
      <c r="F724" s="4666"/>
      <c r="G724" s="4666"/>
      <c r="H724" s="4666"/>
      <c r="I724" s="4666"/>
      <c r="J724" s="4666"/>
      <c r="K724" s="4666"/>
      <c r="L724" s="4666"/>
      <c r="M724" s="4666"/>
      <c r="N724" s="4666"/>
      <c r="O724" s="4666"/>
      <c r="P724" s="1508" t="s">
        <v>38</v>
      </c>
      <c r="Q724" s="1508" t="s">
        <v>39</v>
      </c>
      <c r="R724" s="1513">
        <v>112.61</v>
      </c>
      <c r="S724" s="1514">
        <f>ROUND(K722,2)*R724</f>
        <v>525.88869999999997</v>
      </c>
    </row>
    <row r="725" spans="1:19" ht="45" customHeight="1" x14ac:dyDescent="0.25">
      <c r="A725" s="4666"/>
      <c r="B725" s="4666"/>
      <c r="C725" s="4666"/>
      <c r="D725" s="4666"/>
      <c r="E725" s="4666"/>
      <c r="F725" s="4666"/>
      <c r="G725" s="4666"/>
      <c r="H725" s="4666"/>
      <c r="I725" s="4666"/>
      <c r="J725" s="4666"/>
      <c r="K725" s="4666"/>
      <c r="L725" s="4666"/>
      <c r="M725" s="4666"/>
      <c r="N725" s="4666"/>
      <c r="O725" s="4666"/>
      <c r="P725" s="1508" t="s">
        <v>40</v>
      </c>
      <c r="Q725" s="1508" t="s">
        <v>41</v>
      </c>
      <c r="R725" s="1515">
        <v>112.61</v>
      </c>
      <c r="S725" s="1516">
        <f>ROUND(K722,2)*R725</f>
        <v>525.88869999999997</v>
      </c>
    </row>
    <row r="726" spans="1:19" ht="45" customHeight="1" x14ac:dyDescent="0.25">
      <c r="A726" s="4666"/>
      <c r="B726" s="4666"/>
      <c r="C726" s="4666"/>
      <c r="D726" s="4666"/>
      <c r="E726" s="4666"/>
      <c r="F726" s="4666"/>
      <c r="G726" s="4666"/>
      <c r="H726" s="4666"/>
      <c r="I726" s="4666"/>
      <c r="J726" s="4666"/>
      <c r="K726" s="4666"/>
      <c r="L726" s="4666"/>
      <c r="M726" s="4666"/>
      <c r="N726" s="4666"/>
      <c r="O726" s="4666"/>
      <c r="P726" s="1508" t="s">
        <v>42</v>
      </c>
      <c r="Q726" s="1508" t="s">
        <v>43</v>
      </c>
      <c r="R726" s="1517">
        <v>112.61</v>
      </c>
      <c r="S726" s="1518">
        <f>ROUND(K722,2)*R726</f>
        <v>525.88869999999997</v>
      </c>
    </row>
    <row r="727" spans="1:19" ht="45" customHeight="1" x14ac:dyDescent="0.25">
      <c r="A727" s="4666"/>
      <c r="B727" s="4666"/>
      <c r="C727" s="4666"/>
      <c r="D727" s="4666"/>
      <c r="E727" s="4666"/>
      <c r="F727" s="4666"/>
      <c r="G727" s="4666"/>
      <c r="H727" s="4666"/>
      <c r="I727" s="4666"/>
      <c r="J727" s="4666"/>
      <c r="K727" s="4666"/>
      <c r="L727" s="4666"/>
      <c r="M727" s="4666"/>
      <c r="N727" s="4666"/>
      <c r="O727" s="4666"/>
      <c r="P727" s="1508" t="s">
        <v>44</v>
      </c>
      <c r="Q727" s="1508" t="s">
        <v>45</v>
      </c>
      <c r="R727" s="1519">
        <v>112.61</v>
      </c>
      <c r="S727" s="1520">
        <f>ROUND(K722,2)*R727</f>
        <v>525.88869999999997</v>
      </c>
    </row>
    <row r="728" spans="1:19" ht="45" customHeight="1" x14ac:dyDescent="0.25">
      <c r="A728" s="4666"/>
      <c r="B728" s="4666"/>
      <c r="C728" s="4666"/>
      <c r="D728" s="4666"/>
      <c r="E728" s="4666"/>
      <c r="F728" s="4666"/>
      <c r="G728" s="4666"/>
      <c r="H728" s="4666"/>
      <c r="I728" s="4666"/>
      <c r="J728" s="4666"/>
      <c r="K728" s="4666"/>
      <c r="L728" s="4666"/>
      <c r="M728" s="4666"/>
      <c r="N728" s="4666"/>
      <c r="O728" s="4666"/>
      <c r="P728" s="1508" t="s">
        <v>46</v>
      </c>
      <c r="Q728" s="1508" t="s">
        <v>47</v>
      </c>
      <c r="R728" s="1521">
        <v>112.61</v>
      </c>
      <c r="S728" s="1522">
        <f>ROUND(K722,2)*R728</f>
        <v>525.88869999999997</v>
      </c>
    </row>
    <row r="729" spans="1:19" ht="45" customHeight="1" x14ac:dyDescent="0.25">
      <c r="A729" s="4666"/>
      <c r="B729" s="4666"/>
      <c r="C729" s="4666"/>
      <c r="D729" s="4666"/>
      <c r="E729" s="4666"/>
      <c r="F729" s="4666"/>
      <c r="G729" s="4666"/>
      <c r="H729" s="4666"/>
      <c r="I729" s="4666"/>
      <c r="J729" s="4666"/>
      <c r="K729" s="4666"/>
      <c r="L729" s="4666"/>
      <c r="M729" s="4666"/>
      <c r="N729" s="4666"/>
      <c r="O729" s="4666"/>
      <c r="P729" s="1508" t="s">
        <v>48</v>
      </c>
      <c r="Q729" s="1508" t="s">
        <v>49</v>
      </c>
      <c r="R729" s="1523">
        <v>112.61</v>
      </c>
      <c r="S729" s="1524">
        <f>ROUND(K722,2)*R729</f>
        <v>525.88869999999997</v>
      </c>
    </row>
    <row r="730" spans="1:19" ht="45" customHeight="1" x14ac:dyDescent="0.25">
      <c r="A730" s="4666"/>
      <c r="B730" s="4666"/>
      <c r="C730" s="4666"/>
      <c r="D730" s="4666"/>
      <c r="E730" s="4666"/>
      <c r="F730" s="4666"/>
      <c r="G730" s="4666"/>
      <c r="H730" s="4666"/>
      <c r="I730" s="4666"/>
      <c r="J730" s="4666"/>
      <c r="K730" s="4666"/>
      <c r="L730" s="4666"/>
      <c r="M730" s="4666"/>
      <c r="N730" s="4666"/>
      <c r="O730" s="4666"/>
      <c r="P730" s="1508" t="s">
        <v>50</v>
      </c>
      <c r="Q730" s="1508" t="s">
        <v>51</v>
      </c>
      <c r="R730" s="1525">
        <v>112.61</v>
      </c>
      <c r="S730" s="1526">
        <f>ROUND(K722,2)*R730</f>
        <v>525.88869999999997</v>
      </c>
    </row>
    <row r="731" spans="1:19" ht="45" customHeight="1" x14ac:dyDescent="0.25">
      <c r="A731" s="4666"/>
      <c r="B731" s="4666"/>
      <c r="C731" s="4666"/>
      <c r="D731" s="4666"/>
      <c r="E731" s="4666"/>
      <c r="F731" s="4666"/>
      <c r="G731" s="4666"/>
      <c r="H731" s="4666"/>
      <c r="I731" s="4666"/>
      <c r="J731" s="4666"/>
      <c r="K731" s="4666"/>
      <c r="L731" s="4666"/>
      <c r="M731" s="4666"/>
      <c r="N731" s="4666"/>
      <c r="O731" s="4666"/>
      <c r="P731" s="1508" t="s">
        <v>52</v>
      </c>
      <c r="Q731" s="1508" t="s">
        <v>53</v>
      </c>
      <c r="R731" s="1527">
        <v>112.61</v>
      </c>
      <c r="S731" s="1528">
        <f>ROUND(K722,2)*R731</f>
        <v>525.88869999999997</v>
      </c>
    </row>
    <row r="732" spans="1:19" ht="45" customHeight="1" x14ac:dyDescent="0.25">
      <c r="A732" s="4666"/>
      <c r="B732" s="4666"/>
      <c r="C732" s="4666"/>
      <c r="D732" s="4666"/>
      <c r="E732" s="4666"/>
      <c r="F732" s="4666"/>
      <c r="G732" s="4666"/>
      <c r="H732" s="4666"/>
      <c r="I732" s="4666"/>
      <c r="J732" s="4666"/>
      <c r="K732" s="4666"/>
      <c r="L732" s="4666"/>
      <c r="M732" s="4666"/>
      <c r="N732" s="4666"/>
      <c r="O732" s="4666"/>
      <c r="P732" s="1508" t="s">
        <v>54</v>
      </c>
      <c r="Q732" s="1508" t="s">
        <v>55</v>
      </c>
      <c r="R732" s="1529">
        <v>112.61</v>
      </c>
      <c r="S732" s="1530">
        <f>ROUND(K722,2)*R732</f>
        <v>525.88869999999997</v>
      </c>
    </row>
    <row r="733" spans="1:19" ht="45" customHeight="1" x14ac:dyDescent="0.25">
      <c r="A733" s="4666"/>
      <c r="B733" s="4666"/>
      <c r="C733" s="4666"/>
      <c r="D733" s="4666"/>
      <c r="E733" s="4666"/>
      <c r="F733" s="4666"/>
      <c r="G733" s="4666"/>
      <c r="H733" s="4666"/>
      <c r="I733" s="4666"/>
      <c r="J733" s="4666"/>
      <c r="K733" s="4666"/>
      <c r="L733" s="4666"/>
      <c r="M733" s="4666"/>
      <c r="N733" s="4666"/>
      <c r="O733" s="4666"/>
      <c r="P733" s="1508" t="s">
        <v>56</v>
      </c>
      <c r="Q733" s="1508" t="s">
        <v>57</v>
      </c>
      <c r="R733" s="1531">
        <v>112.61</v>
      </c>
      <c r="S733" s="1532">
        <f>ROUND(K722,2)*R733</f>
        <v>525.88869999999997</v>
      </c>
    </row>
    <row r="734" spans="1:19" ht="45" customHeight="1" x14ac:dyDescent="0.25">
      <c r="A734" s="5520" t="s">
        <v>23</v>
      </c>
      <c r="B734" s="5520" t="s">
        <v>242</v>
      </c>
      <c r="C734" s="5520" t="s">
        <v>25</v>
      </c>
      <c r="D734" s="5520" t="s">
        <v>243</v>
      </c>
      <c r="E734" s="5520" t="s">
        <v>244</v>
      </c>
      <c r="F734" s="5521">
        <f>R734+R735+R736+R737+R738+R739+R740+R741+R742+R743+R744+R745</f>
        <v>53.279999999999994</v>
      </c>
      <c r="G734" s="5520" t="s">
        <v>28</v>
      </c>
      <c r="H734" s="5522">
        <v>4.7699999999999996</v>
      </c>
      <c r="I734" s="5523">
        <v>4.7699999999999996</v>
      </c>
      <c r="J734" s="5524">
        <v>0.2288</v>
      </c>
      <c r="K734" s="5525">
        <f>ROUND(I734,2)+(ROUND(I734,2)*J734)</f>
        <v>5.8613759999999999</v>
      </c>
      <c r="L734" s="5526">
        <f>ROUND(S734,2)+ROUND(S735,2)+ROUND(S736,2)+ROUND(S737,2)+ROUND(S738,2)+ROUND(S739,2)+ROUND(S740,2)+ROUND(S741,2)+ROUND(S742,2)+ROUND(S743,2)+ROUND(S744,2)+ROUND(S745,2)</f>
        <v>312.24</v>
      </c>
      <c r="M734" s="5520"/>
      <c r="N734" s="5520" t="s">
        <v>56</v>
      </c>
      <c r="O734" s="5520" t="s">
        <v>238</v>
      </c>
      <c r="P734" s="1533" t="s">
        <v>20</v>
      </c>
      <c r="Q734" s="1533" t="s">
        <v>29</v>
      </c>
      <c r="R734" s="1534">
        <v>4.4400000000000004</v>
      </c>
      <c r="S734" s="1535">
        <f>ROUND(K734,2)*R734</f>
        <v>26.018400000000003</v>
      </c>
    </row>
    <row r="735" spans="1:19" ht="45" customHeight="1" x14ac:dyDescent="0.25">
      <c r="A735" s="4666"/>
      <c r="B735" s="4666"/>
      <c r="C735" s="4666"/>
      <c r="D735" s="4666"/>
      <c r="E735" s="4666"/>
      <c r="F735" s="4666"/>
      <c r="G735" s="4666"/>
      <c r="H735" s="4666"/>
      <c r="I735" s="4666"/>
      <c r="J735" s="4666"/>
      <c r="K735" s="4666"/>
      <c r="L735" s="4666"/>
      <c r="M735" s="4666"/>
      <c r="N735" s="4666"/>
      <c r="O735" s="4666"/>
      <c r="P735" s="1533" t="s">
        <v>30</v>
      </c>
      <c r="Q735" s="1533" t="s">
        <v>37</v>
      </c>
      <c r="R735" s="1536">
        <v>4.4400000000000004</v>
      </c>
      <c r="S735" s="1537">
        <f>ROUND(K734,2)*R735</f>
        <v>26.018400000000003</v>
      </c>
    </row>
    <row r="736" spans="1:19" ht="45" customHeight="1" x14ac:dyDescent="0.25">
      <c r="A736" s="4666"/>
      <c r="B736" s="4666"/>
      <c r="C736" s="4666"/>
      <c r="D736" s="4666"/>
      <c r="E736" s="4666"/>
      <c r="F736" s="4666"/>
      <c r="G736" s="4666"/>
      <c r="H736" s="4666"/>
      <c r="I736" s="4666"/>
      <c r="J736" s="4666"/>
      <c r="K736" s="4666"/>
      <c r="L736" s="4666"/>
      <c r="M736" s="4666"/>
      <c r="N736" s="4666"/>
      <c r="O736" s="4666"/>
      <c r="P736" s="1533" t="s">
        <v>38</v>
      </c>
      <c r="Q736" s="1533" t="s">
        <v>39</v>
      </c>
      <c r="R736" s="1538">
        <v>4.4400000000000004</v>
      </c>
      <c r="S736" s="1539">
        <f>ROUND(K734,2)*R736</f>
        <v>26.018400000000003</v>
      </c>
    </row>
    <row r="737" spans="1:19" ht="45" customHeight="1" x14ac:dyDescent="0.25">
      <c r="A737" s="4666"/>
      <c r="B737" s="4666"/>
      <c r="C737" s="4666"/>
      <c r="D737" s="4666"/>
      <c r="E737" s="4666"/>
      <c r="F737" s="4666"/>
      <c r="G737" s="4666"/>
      <c r="H737" s="4666"/>
      <c r="I737" s="4666"/>
      <c r="J737" s="4666"/>
      <c r="K737" s="4666"/>
      <c r="L737" s="4666"/>
      <c r="M737" s="4666"/>
      <c r="N737" s="4666"/>
      <c r="O737" s="4666"/>
      <c r="P737" s="1533" t="s">
        <v>40</v>
      </c>
      <c r="Q737" s="1533" t="s">
        <v>41</v>
      </c>
      <c r="R737" s="1540">
        <v>4.4400000000000004</v>
      </c>
      <c r="S737" s="1541">
        <f>ROUND(K734,2)*R737</f>
        <v>26.018400000000003</v>
      </c>
    </row>
    <row r="738" spans="1:19" ht="45" customHeight="1" x14ac:dyDescent="0.25">
      <c r="A738" s="4666"/>
      <c r="B738" s="4666"/>
      <c r="C738" s="4666"/>
      <c r="D738" s="4666"/>
      <c r="E738" s="4666"/>
      <c r="F738" s="4666"/>
      <c r="G738" s="4666"/>
      <c r="H738" s="4666"/>
      <c r="I738" s="4666"/>
      <c r="J738" s="4666"/>
      <c r="K738" s="4666"/>
      <c r="L738" s="4666"/>
      <c r="M738" s="4666"/>
      <c r="N738" s="4666"/>
      <c r="O738" s="4666"/>
      <c r="P738" s="1533" t="s">
        <v>42</v>
      </c>
      <c r="Q738" s="1533" t="s">
        <v>43</v>
      </c>
      <c r="R738" s="1542">
        <v>4.4400000000000004</v>
      </c>
      <c r="S738" s="1543">
        <f>ROUND(K734,2)*R738</f>
        <v>26.018400000000003</v>
      </c>
    </row>
    <row r="739" spans="1:19" ht="45" customHeight="1" x14ac:dyDescent="0.25">
      <c r="A739" s="4666"/>
      <c r="B739" s="4666"/>
      <c r="C739" s="4666"/>
      <c r="D739" s="4666"/>
      <c r="E739" s="4666"/>
      <c r="F739" s="4666"/>
      <c r="G739" s="4666"/>
      <c r="H739" s="4666"/>
      <c r="I739" s="4666"/>
      <c r="J739" s="4666"/>
      <c r="K739" s="4666"/>
      <c r="L739" s="4666"/>
      <c r="M739" s="4666"/>
      <c r="N739" s="4666"/>
      <c r="O739" s="4666"/>
      <c r="P739" s="1533" t="s">
        <v>44</v>
      </c>
      <c r="Q739" s="1533" t="s">
        <v>45</v>
      </c>
      <c r="R739" s="1544">
        <v>4.4400000000000004</v>
      </c>
      <c r="S739" s="1545">
        <f>ROUND(K734,2)*R739</f>
        <v>26.018400000000003</v>
      </c>
    </row>
    <row r="740" spans="1:19" ht="45" customHeight="1" x14ac:dyDescent="0.25">
      <c r="A740" s="4666"/>
      <c r="B740" s="4666"/>
      <c r="C740" s="4666"/>
      <c r="D740" s="4666"/>
      <c r="E740" s="4666"/>
      <c r="F740" s="4666"/>
      <c r="G740" s="4666"/>
      <c r="H740" s="4666"/>
      <c r="I740" s="4666"/>
      <c r="J740" s="4666"/>
      <c r="K740" s="4666"/>
      <c r="L740" s="4666"/>
      <c r="M740" s="4666"/>
      <c r="N740" s="4666"/>
      <c r="O740" s="4666"/>
      <c r="P740" s="1533" t="s">
        <v>46</v>
      </c>
      <c r="Q740" s="1533" t="s">
        <v>47</v>
      </c>
      <c r="R740" s="1546">
        <v>4.4400000000000004</v>
      </c>
      <c r="S740" s="1547">
        <f>ROUND(K734,2)*R740</f>
        <v>26.018400000000003</v>
      </c>
    </row>
    <row r="741" spans="1:19" ht="45" customHeight="1" x14ac:dyDescent="0.25">
      <c r="A741" s="4666"/>
      <c r="B741" s="4666"/>
      <c r="C741" s="4666"/>
      <c r="D741" s="4666"/>
      <c r="E741" s="4666"/>
      <c r="F741" s="4666"/>
      <c r="G741" s="4666"/>
      <c r="H741" s="4666"/>
      <c r="I741" s="4666"/>
      <c r="J741" s="4666"/>
      <c r="K741" s="4666"/>
      <c r="L741" s="4666"/>
      <c r="M741" s="4666"/>
      <c r="N741" s="4666"/>
      <c r="O741" s="4666"/>
      <c r="P741" s="1533" t="s">
        <v>48</v>
      </c>
      <c r="Q741" s="1533" t="s">
        <v>49</v>
      </c>
      <c r="R741" s="1548">
        <v>4.4400000000000004</v>
      </c>
      <c r="S741" s="1549">
        <f>ROUND(K734,2)*R741</f>
        <v>26.018400000000003</v>
      </c>
    </row>
    <row r="742" spans="1:19" ht="45" customHeight="1" x14ac:dyDescent="0.25">
      <c r="A742" s="4666"/>
      <c r="B742" s="4666"/>
      <c r="C742" s="4666"/>
      <c r="D742" s="4666"/>
      <c r="E742" s="4666"/>
      <c r="F742" s="4666"/>
      <c r="G742" s="4666"/>
      <c r="H742" s="4666"/>
      <c r="I742" s="4666"/>
      <c r="J742" s="4666"/>
      <c r="K742" s="4666"/>
      <c r="L742" s="4666"/>
      <c r="M742" s="4666"/>
      <c r="N742" s="4666"/>
      <c r="O742" s="4666"/>
      <c r="P742" s="1533" t="s">
        <v>50</v>
      </c>
      <c r="Q742" s="1533" t="s">
        <v>51</v>
      </c>
      <c r="R742" s="1550">
        <v>4.4400000000000004</v>
      </c>
      <c r="S742" s="1551">
        <f>ROUND(K734,2)*R742</f>
        <v>26.018400000000003</v>
      </c>
    </row>
    <row r="743" spans="1:19" ht="45" customHeight="1" x14ac:dyDescent="0.25">
      <c r="A743" s="4666"/>
      <c r="B743" s="4666"/>
      <c r="C743" s="4666"/>
      <c r="D743" s="4666"/>
      <c r="E743" s="4666"/>
      <c r="F743" s="4666"/>
      <c r="G743" s="4666"/>
      <c r="H743" s="4666"/>
      <c r="I743" s="4666"/>
      <c r="J743" s="4666"/>
      <c r="K743" s="4666"/>
      <c r="L743" s="4666"/>
      <c r="M743" s="4666"/>
      <c r="N743" s="4666"/>
      <c r="O743" s="4666"/>
      <c r="P743" s="1533" t="s">
        <v>52</v>
      </c>
      <c r="Q743" s="1533" t="s">
        <v>53</v>
      </c>
      <c r="R743" s="1552">
        <v>4.4400000000000004</v>
      </c>
      <c r="S743" s="1553">
        <f>ROUND(K734,2)*R743</f>
        <v>26.018400000000003</v>
      </c>
    </row>
    <row r="744" spans="1:19" ht="45" customHeight="1" x14ac:dyDescent="0.25">
      <c r="A744" s="4666"/>
      <c r="B744" s="4666"/>
      <c r="C744" s="4666"/>
      <c r="D744" s="4666"/>
      <c r="E744" s="4666"/>
      <c r="F744" s="4666"/>
      <c r="G744" s="4666"/>
      <c r="H744" s="4666"/>
      <c r="I744" s="4666"/>
      <c r="J744" s="4666"/>
      <c r="K744" s="4666"/>
      <c r="L744" s="4666"/>
      <c r="M744" s="4666"/>
      <c r="N744" s="4666"/>
      <c r="O744" s="4666"/>
      <c r="P744" s="1533" t="s">
        <v>54</v>
      </c>
      <c r="Q744" s="1533" t="s">
        <v>55</v>
      </c>
      <c r="R744" s="1554">
        <v>4.4400000000000004</v>
      </c>
      <c r="S744" s="1555">
        <f>ROUND(K734,2)*R744</f>
        <v>26.018400000000003</v>
      </c>
    </row>
    <row r="745" spans="1:19" ht="45" customHeight="1" x14ac:dyDescent="0.25">
      <c r="A745" s="4666"/>
      <c r="B745" s="4666"/>
      <c r="C745" s="4666"/>
      <c r="D745" s="4666"/>
      <c r="E745" s="4666"/>
      <c r="F745" s="4666"/>
      <c r="G745" s="4666"/>
      <c r="H745" s="4666"/>
      <c r="I745" s="4666"/>
      <c r="J745" s="4666"/>
      <c r="K745" s="4666"/>
      <c r="L745" s="4666"/>
      <c r="M745" s="4666"/>
      <c r="N745" s="4666"/>
      <c r="O745" s="4666"/>
      <c r="P745" s="1533" t="s">
        <v>56</v>
      </c>
      <c r="Q745" s="1533" t="s">
        <v>57</v>
      </c>
      <c r="R745" s="1556">
        <v>4.4400000000000004</v>
      </c>
      <c r="S745" s="1557">
        <f>ROUND(K734,2)*R745</f>
        <v>26.018400000000003</v>
      </c>
    </row>
    <row r="746" spans="1:19" ht="45" customHeight="1" x14ac:dyDescent="0.25">
      <c r="A746" s="5527" t="s">
        <v>23</v>
      </c>
      <c r="B746" s="5527" t="s">
        <v>245</v>
      </c>
      <c r="C746" s="5527" t="s">
        <v>25</v>
      </c>
      <c r="D746" s="5527" t="s">
        <v>246</v>
      </c>
      <c r="E746" s="5527" t="s">
        <v>247</v>
      </c>
      <c r="F746" s="5528">
        <f>R746+R747+R748+R749+R750+R751+R752+R753+R754+R755+R756+R757</f>
        <v>53.279999999999994</v>
      </c>
      <c r="G746" s="5527" t="s">
        <v>28</v>
      </c>
      <c r="H746" s="5529">
        <v>13.96</v>
      </c>
      <c r="I746" s="5530">
        <v>13.96</v>
      </c>
      <c r="J746" s="5531">
        <v>0.2288</v>
      </c>
      <c r="K746" s="5532">
        <f>ROUND(I746,2)+(ROUND(I746,2)*J746)</f>
        <v>17.154048000000003</v>
      </c>
      <c r="L746" s="5533">
        <f>ROUND(S746,2)+ROUND(S747,2)+ROUND(S748,2)+ROUND(S749,2)+ROUND(S750,2)+ROUND(S751,2)+ROUND(S752,2)+ROUND(S753,2)+ROUND(S754,2)+ROUND(S755,2)+ROUND(S756,2)+ROUND(S757,2)</f>
        <v>913.79999999999984</v>
      </c>
      <c r="M746" s="5527"/>
      <c r="N746" s="5527" t="s">
        <v>56</v>
      </c>
      <c r="O746" s="5527" t="s">
        <v>238</v>
      </c>
      <c r="P746" s="1558" t="s">
        <v>20</v>
      </c>
      <c r="Q746" s="1558" t="s">
        <v>29</v>
      </c>
      <c r="R746" s="1559">
        <v>4.4400000000000004</v>
      </c>
      <c r="S746" s="1560">
        <f>ROUND(K746,2)*R746</f>
        <v>76.146000000000001</v>
      </c>
    </row>
    <row r="747" spans="1:19" ht="45" customHeight="1" x14ac:dyDescent="0.25">
      <c r="A747" s="4666"/>
      <c r="B747" s="4666"/>
      <c r="C747" s="4666"/>
      <c r="D747" s="4666"/>
      <c r="E747" s="4666"/>
      <c r="F747" s="4666"/>
      <c r="G747" s="4666"/>
      <c r="H747" s="4666"/>
      <c r="I747" s="4666"/>
      <c r="J747" s="4666"/>
      <c r="K747" s="4666"/>
      <c r="L747" s="4666"/>
      <c r="M747" s="4666"/>
      <c r="N747" s="4666"/>
      <c r="O747" s="4666"/>
      <c r="P747" s="1558" t="s">
        <v>30</v>
      </c>
      <c r="Q747" s="1558" t="s">
        <v>37</v>
      </c>
      <c r="R747" s="1561">
        <v>4.4400000000000004</v>
      </c>
      <c r="S747" s="1562">
        <f>ROUND(K746,2)*R747</f>
        <v>76.146000000000001</v>
      </c>
    </row>
    <row r="748" spans="1:19" ht="45" customHeight="1" x14ac:dyDescent="0.25">
      <c r="A748" s="4666"/>
      <c r="B748" s="4666"/>
      <c r="C748" s="4666"/>
      <c r="D748" s="4666"/>
      <c r="E748" s="4666"/>
      <c r="F748" s="4666"/>
      <c r="G748" s="4666"/>
      <c r="H748" s="4666"/>
      <c r="I748" s="4666"/>
      <c r="J748" s="4666"/>
      <c r="K748" s="4666"/>
      <c r="L748" s="4666"/>
      <c r="M748" s="4666"/>
      <c r="N748" s="4666"/>
      <c r="O748" s="4666"/>
      <c r="P748" s="1558" t="s">
        <v>38</v>
      </c>
      <c r="Q748" s="1558" t="s">
        <v>39</v>
      </c>
      <c r="R748" s="1563">
        <v>4.4400000000000004</v>
      </c>
      <c r="S748" s="1564">
        <f>ROUND(K746,2)*R748</f>
        <v>76.146000000000001</v>
      </c>
    </row>
    <row r="749" spans="1:19" ht="45" customHeight="1" x14ac:dyDescent="0.25">
      <c r="A749" s="4666"/>
      <c r="B749" s="4666"/>
      <c r="C749" s="4666"/>
      <c r="D749" s="4666"/>
      <c r="E749" s="4666"/>
      <c r="F749" s="4666"/>
      <c r="G749" s="4666"/>
      <c r="H749" s="4666"/>
      <c r="I749" s="4666"/>
      <c r="J749" s="4666"/>
      <c r="K749" s="4666"/>
      <c r="L749" s="4666"/>
      <c r="M749" s="4666"/>
      <c r="N749" s="4666"/>
      <c r="O749" s="4666"/>
      <c r="P749" s="1558" t="s">
        <v>40</v>
      </c>
      <c r="Q749" s="1558" t="s">
        <v>41</v>
      </c>
      <c r="R749" s="1565">
        <v>4.4400000000000004</v>
      </c>
      <c r="S749" s="1566">
        <f>ROUND(K746,2)*R749</f>
        <v>76.146000000000001</v>
      </c>
    </row>
    <row r="750" spans="1:19" ht="45" customHeight="1" x14ac:dyDescent="0.25">
      <c r="A750" s="4666"/>
      <c r="B750" s="4666"/>
      <c r="C750" s="4666"/>
      <c r="D750" s="4666"/>
      <c r="E750" s="4666"/>
      <c r="F750" s="4666"/>
      <c r="G750" s="4666"/>
      <c r="H750" s="4666"/>
      <c r="I750" s="4666"/>
      <c r="J750" s="4666"/>
      <c r="K750" s="4666"/>
      <c r="L750" s="4666"/>
      <c r="M750" s="4666"/>
      <c r="N750" s="4666"/>
      <c r="O750" s="4666"/>
      <c r="P750" s="1558" t="s">
        <v>42</v>
      </c>
      <c r="Q750" s="1558" t="s">
        <v>43</v>
      </c>
      <c r="R750" s="1567">
        <v>4.4400000000000004</v>
      </c>
      <c r="S750" s="1568">
        <f>ROUND(K746,2)*R750</f>
        <v>76.146000000000001</v>
      </c>
    </row>
    <row r="751" spans="1:19" ht="45" customHeight="1" x14ac:dyDescent="0.25">
      <c r="A751" s="4666"/>
      <c r="B751" s="4666"/>
      <c r="C751" s="4666"/>
      <c r="D751" s="4666"/>
      <c r="E751" s="4666"/>
      <c r="F751" s="4666"/>
      <c r="G751" s="4666"/>
      <c r="H751" s="4666"/>
      <c r="I751" s="4666"/>
      <c r="J751" s="4666"/>
      <c r="K751" s="4666"/>
      <c r="L751" s="4666"/>
      <c r="M751" s="4666"/>
      <c r="N751" s="4666"/>
      <c r="O751" s="4666"/>
      <c r="P751" s="1558" t="s">
        <v>44</v>
      </c>
      <c r="Q751" s="1558" t="s">
        <v>45</v>
      </c>
      <c r="R751" s="1569">
        <v>4.4400000000000004</v>
      </c>
      <c r="S751" s="1570">
        <f>ROUND(K746,2)*R751</f>
        <v>76.146000000000001</v>
      </c>
    </row>
    <row r="752" spans="1:19" ht="45" customHeight="1" x14ac:dyDescent="0.25">
      <c r="A752" s="4666"/>
      <c r="B752" s="4666"/>
      <c r="C752" s="4666"/>
      <c r="D752" s="4666"/>
      <c r="E752" s="4666"/>
      <c r="F752" s="4666"/>
      <c r="G752" s="4666"/>
      <c r="H752" s="4666"/>
      <c r="I752" s="4666"/>
      <c r="J752" s="4666"/>
      <c r="K752" s="4666"/>
      <c r="L752" s="4666"/>
      <c r="M752" s="4666"/>
      <c r="N752" s="4666"/>
      <c r="O752" s="4666"/>
      <c r="P752" s="1558" t="s">
        <v>46</v>
      </c>
      <c r="Q752" s="1558" t="s">
        <v>47</v>
      </c>
      <c r="R752" s="1571">
        <v>4.4400000000000004</v>
      </c>
      <c r="S752" s="1572">
        <f>ROUND(K746,2)*R752</f>
        <v>76.146000000000001</v>
      </c>
    </row>
    <row r="753" spans="1:19" ht="45" customHeight="1" x14ac:dyDescent="0.25">
      <c r="A753" s="4666"/>
      <c r="B753" s="4666"/>
      <c r="C753" s="4666"/>
      <c r="D753" s="4666"/>
      <c r="E753" s="4666"/>
      <c r="F753" s="4666"/>
      <c r="G753" s="4666"/>
      <c r="H753" s="4666"/>
      <c r="I753" s="4666"/>
      <c r="J753" s="4666"/>
      <c r="K753" s="4666"/>
      <c r="L753" s="4666"/>
      <c r="M753" s="4666"/>
      <c r="N753" s="4666"/>
      <c r="O753" s="4666"/>
      <c r="P753" s="1558" t="s">
        <v>48</v>
      </c>
      <c r="Q753" s="1558" t="s">
        <v>49</v>
      </c>
      <c r="R753" s="1573">
        <v>4.4400000000000004</v>
      </c>
      <c r="S753" s="1574">
        <f>ROUND(K746,2)*R753</f>
        <v>76.146000000000001</v>
      </c>
    </row>
    <row r="754" spans="1:19" ht="45" customHeight="1" x14ac:dyDescent="0.25">
      <c r="A754" s="4666"/>
      <c r="B754" s="4666"/>
      <c r="C754" s="4666"/>
      <c r="D754" s="4666"/>
      <c r="E754" s="4666"/>
      <c r="F754" s="4666"/>
      <c r="G754" s="4666"/>
      <c r="H754" s="4666"/>
      <c r="I754" s="4666"/>
      <c r="J754" s="4666"/>
      <c r="K754" s="4666"/>
      <c r="L754" s="4666"/>
      <c r="M754" s="4666"/>
      <c r="N754" s="4666"/>
      <c r="O754" s="4666"/>
      <c r="P754" s="1558" t="s">
        <v>50</v>
      </c>
      <c r="Q754" s="1558" t="s">
        <v>51</v>
      </c>
      <c r="R754" s="1575">
        <v>4.4400000000000004</v>
      </c>
      <c r="S754" s="1576">
        <f>ROUND(K746,2)*R754</f>
        <v>76.146000000000001</v>
      </c>
    </row>
    <row r="755" spans="1:19" ht="45" customHeight="1" x14ac:dyDescent="0.25">
      <c r="A755" s="4666"/>
      <c r="B755" s="4666"/>
      <c r="C755" s="4666"/>
      <c r="D755" s="4666"/>
      <c r="E755" s="4666"/>
      <c r="F755" s="4666"/>
      <c r="G755" s="4666"/>
      <c r="H755" s="4666"/>
      <c r="I755" s="4666"/>
      <c r="J755" s="4666"/>
      <c r="K755" s="4666"/>
      <c r="L755" s="4666"/>
      <c r="M755" s="4666"/>
      <c r="N755" s="4666"/>
      <c r="O755" s="4666"/>
      <c r="P755" s="1558" t="s">
        <v>52</v>
      </c>
      <c r="Q755" s="1558" t="s">
        <v>53</v>
      </c>
      <c r="R755" s="1577">
        <v>4.4400000000000004</v>
      </c>
      <c r="S755" s="1578">
        <f>ROUND(K746,2)*R755</f>
        <v>76.146000000000001</v>
      </c>
    </row>
    <row r="756" spans="1:19" ht="45" customHeight="1" x14ac:dyDescent="0.25">
      <c r="A756" s="4666"/>
      <c r="B756" s="4666"/>
      <c r="C756" s="4666"/>
      <c r="D756" s="4666"/>
      <c r="E756" s="4666"/>
      <c r="F756" s="4666"/>
      <c r="G756" s="4666"/>
      <c r="H756" s="4666"/>
      <c r="I756" s="4666"/>
      <c r="J756" s="4666"/>
      <c r="K756" s="4666"/>
      <c r="L756" s="4666"/>
      <c r="M756" s="4666"/>
      <c r="N756" s="4666"/>
      <c r="O756" s="4666"/>
      <c r="P756" s="1558" t="s">
        <v>54</v>
      </c>
      <c r="Q756" s="1558" t="s">
        <v>55</v>
      </c>
      <c r="R756" s="1579">
        <v>4.4400000000000004</v>
      </c>
      <c r="S756" s="1580">
        <f>ROUND(K746,2)*R756</f>
        <v>76.146000000000001</v>
      </c>
    </row>
    <row r="757" spans="1:19" ht="45" customHeight="1" x14ac:dyDescent="0.25">
      <c r="A757" s="4666"/>
      <c r="B757" s="4666"/>
      <c r="C757" s="4666"/>
      <c r="D757" s="4666"/>
      <c r="E757" s="4666"/>
      <c r="F757" s="4666"/>
      <c r="G757" s="4666"/>
      <c r="H757" s="4666"/>
      <c r="I757" s="4666"/>
      <c r="J757" s="4666"/>
      <c r="K757" s="4666"/>
      <c r="L757" s="4666"/>
      <c r="M757" s="4666"/>
      <c r="N757" s="4666"/>
      <c r="O757" s="4666"/>
      <c r="P757" s="1558" t="s">
        <v>56</v>
      </c>
      <c r="Q757" s="1558" t="s">
        <v>57</v>
      </c>
      <c r="R757" s="1581">
        <v>4.4400000000000004</v>
      </c>
      <c r="S757" s="1582">
        <f>ROUND(K746,2)*R757</f>
        <v>76.146000000000001</v>
      </c>
    </row>
    <row r="758" spans="1:19" ht="45" customHeight="1" x14ac:dyDescent="0.25">
      <c r="A758" s="5506" t="s">
        <v>23</v>
      </c>
      <c r="B758" s="5506" t="s">
        <v>248</v>
      </c>
      <c r="C758" s="5506" t="s">
        <v>25</v>
      </c>
      <c r="D758" s="5506" t="s">
        <v>249</v>
      </c>
      <c r="E758" s="5506" t="s">
        <v>250</v>
      </c>
      <c r="F758" s="5507">
        <f>R758+R759+R760+R761+R762+R763+R764+R765+R766+R767+R768+R769</f>
        <v>1351.3199999999997</v>
      </c>
      <c r="G758" s="5506" t="s">
        <v>28</v>
      </c>
      <c r="H758" s="5508">
        <v>11.56</v>
      </c>
      <c r="I758" s="5509">
        <v>11.56</v>
      </c>
      <c r="J758" s="5510">
        <v>0.2288</v>
      </c>
      <c r="K758" s="5511">
        <f>ROUND(I758,2)+(ROUND(I758,2)*J758)</f>
        <v>14.204928000000001</v>
      </c>
      <c r="L758" s="5512">
        <f>ROUND(S758,2)+ROUND(S759,2)+ROUND(S760,2)+ROUND(S761,2)+ROUND(S762,2)+ROUND(S763,2)+ROUND(S764,2)+ROUND(S765,2)+ROUND(S766,2)+ROUND(S767,2)+ROUND(S768,2)+ROUND(S769,2)</f>
        <v>19188.719999999998</v>
      </c>
      <c r="M758" s="5506"/>
      <c r="N758" s="5506" t="s">
        <v>56</v>
      </c>
      <c r="O758" s="5506" t="s">
        <v>238</v>
      </c>
      <c r="P758" s="1583" t="s">
        <v>20</v>
      </c>
      <c r="Q758" s="1583" t="s">
        <v>29</v>
      </c>
      <c r="R758" s="1584">
        <v>112.61</v>
      </c>
      <c r="S758" s="1585">
        <f>ROUND(K758,2)*R758</f>
        <v>1599.0619999999999</v>
      </c>
    </row>
    <row r="759" spans="1:19" ht="45" customHeight="1" x14ac:dyDescent="0.25">
      <c r="A759" s="4666"/>
      <c r="B759" s="4666"/>
      <c r="C759" s="4666"/>
      <c r="D759" s="4666"/>
      <c r="E759" s="4666"/>
      <c r="F759" s="4666"/>
      <c r="G759" s="4666"/>
      <c r="H759" s="4666"/>
      <c r="I759" s="4666"/>
      <c r="J759" s="4666"/>
      <c r="K759" s="4666"/>
      <c r="L759" s="4666"/>
      <c r="M759" s="4666"/>
      <c r="N759" s="4666"/>
      <c r="O759" s="4666"/>
      <c r="P759" s="1583" t="s">
        <v>30</v>
      </c>
      <c r="Q759" s="1583" t="s">
        <v>37</v>
      </c>
      <c r="R759" s="1586">
        <v>112.61</v>
      </c>
      <c r="S759" s="1587">
        <f>ROUND(K758,2)*R759</f>
        <v>1599.0619999999999</v>
      </c>
    </row>
    <row r="760" spans="1:19" ht="45" customHeight="1" x14ac:dyDescent="0.25">
      <c r="A760" s="4666"/>
      <c r="B760" s="4666"/>
      <c r="C760" s="4666"/>
      <c r="D760" s="4666"/>
      <c r="E760" s="4666"/>
      <c r="F760" s="4666"/>
      <c r="G760" s="4666"/>
      <c r="H760" s="4666"/>
      <c r="I760" s="4666"/>
      <c r="J760" s="4666"/>
      <c r="K760" s="4666"/>
      <c r="L760" s="4666"/>
      <c r="M760" s="4666"/>
      <c r="N760" s="4666"/>
      <c r="O760" s="4666"/>
      <c r="P760" s="1583" t="s">
        <v>38</v>
      </c>
      <c r="Q760" s="1583" t="s">
        <v>39</v>
      </c>
      <c r="R760" s="1588">
        <v>112.61</v>
      </c>
      <c r="S760" s="1589">
        <f>ROUND(K758,2)*R760</f>
        <v>1599.0619999999999</v>
      </c>
    </row>
    <row r="761" spans="1:19" ht="45" customHeight="1" x14ac:dyDescent="0.25">
      <c r="A761" s="4666"/>
      <c r="B761" s="4666"/>
      <c r="C761" s="4666"/>
      <c r="D761" s="4666"/>
      <c r="E761" s="4666"/>
      <c r="F761" s="4666"/>
      <c r="G761" s="4666"/>
      <c r="H761" s="4666"/>
      <c r="I761" s="4666"/>
      <c r="J761" s="4666"/>
      <c r="K761" s="4666"/>
      <c r="L761" s="4666"/>
      <c r="M761" s="4666"/>
      <c r="N761" s="4666"/>
      <c r="O761" s="4666"/>
      <c r="P761" s="1583" t="s">
        <v>40</v>
      </c>
      <c r="Q761" s="1583" t="s">
        <v>41</v>
      </c>
      <c r="R761" s="1590">
        <v>112.61</v>
      </c>
      <c r="S761" s="1591">
        <f>ROUND(K758,2)*R761</f>
        <v>1599.0619999999999</v>
      </c>
    </row>
    <row r="762" spans="1:19" ht="45" customHeight="1" x14ac:dyDescent="0.25">
      <c r="A762" s="4666"/>
      <c r="B762" s="4666"/>
      <c r="C762" s="4666"/>
      <c r="D762" s="4666"/>
      <c r="E762" s="4666"/>
      <c r="F762" s="4666"/>
      <c r="G762" s="4666"/>
      <c r="H762" s="4666"/>
      <c r="I762" s="4666"/>
      <c r="J762" s="4666"/>
      <c r="K762" s="4666"/>
      <c r="L762" s="4666"/>
      <c r="M762" s="4666"/>
      <c r="N762" s="4666"/>
      <c r="O762" s="4666"/>
      <c r="P762" s="1583" t="s">
        <v>42</v>
      </c>
      <c r="Q762" s="1583" t="s">
        <v>43</v>
      </c>
      <c r="R762" s="1592">
        <v>112.61</v>
      </c>
      <c r="S762" s="1593">
        <f>ROUND(K758,2)*R762</f>
        <v>1599.0619999999999</v>
      </c>
    </row>
    <row r="763" spans="1:19" ht="45" customHeight="1" x14ac:dyDescent="0.25">
      <c r="A763" s="4666"/>
      <c r="B763" s="4666"/>
      <c r="C763" s="4666"/>
      <c r="D763" s="4666"/>
      <c r="E763" s="4666"/>
      <c r="F763" s="4666"/>
      <c r="G763" s="4666"/>
      <c r="H763" s="4666"/>
      <c r="I763" s="4666"/>
      <c r="J763" s="4666"/>
      <c r="K763" s="4666"/>
      <c r="L763" s="4666"/>
      <c r="M763" s="4666"/>
      <c r="N763" s="4666"/>
      <c r="O763" s="4666"/>
      <c r="P763" s="1583" t="s">
        <v>44</v>
      </c>
      <c r="Q763" s="1583" t="s">
        <v>45</v>
      </c>
      <c r="R763" s="1594">
        <v>112.61</v>
      </c>
      <c r="S763" s="1595">
        <f>ROUND(K758,2)*R763</f>
        <v>1599.0619999999999</v>
      </c>
    </row>
    <row r="764" spans="1:19" ht="45" customHeight="1" x14ac:dyDescent="0.25">
      <c r="A764" s="4666"/>
      <c r="B764" s="4666"/>
      <c r="C764" s="4666"/>
      <c r="D764" s="4666"/>
      <c r="E764" s="4666"/>
      <c r="F764" s="4666"/>
      <c r="G764" s="4666"/>
      <c r="H764" s="4666"/>
      <c r="I764" s="4666"/>
      <c r="J764" s="4666"/>
      <c r="K764" s="4666"/>
      <c r="L764" s="4666"/>
      <c r="M764" s="4666"/>
      <c r="N764" s="4666"/>
      <c r="O764" s="4666"/>
      <c r="P764" s="1583" t="s">
        <v>46</v>
      </c>
      <c r="Q764" s="1583" t="s">
        <v>47</v>
      </c>
      <c r="R764" s="1596">
        <v>112.61</v>
      </c>
      <c r="S764" s="1597">
        <f>ROUND(K758,2)*R764</f>
        <v>1599.0619999999999</v>
      </c>
    </row>
    <row r="765" spans="1:19" ht="45" customHeight="1" x14ac:dyDescent="0.25">
      <c r="A765" s="4666"/>
      <c r="B765" s="4666"/>
      <c r="C765" s="4666"/>
      <c r="D765" s="4666"/>
      <c r="E765" s="4666"/>
      <c r="F765" s="4666"/>
      <c r="G765" s="4666"/>
      <c r="H765" s="4666"/>
      <c r="I765" s="4666"/>
      <c r="J765" s="4666"/>
      <c r="K765" s="4666"/>
      <c r="L765" s="4666"/>
      <c r="M765" s="4666"/>
      <c r="N765" s="4666"/>
      <c r="O765" s="4666"/>
      <c r="P765" s="1583" t="s">
        <v>48</v>
      </c>
      <c r="Q765" s="1583" t="s">
        <v>49</v>
      </c>
      <c r="R765" s="1598">
        <v>112.61</v>
      </c>
      <c r="S765" s="1599">
        <f>ROUND(K758,2)*R765</f>
        <v>1599.0619999999999</v>
      </c>
    </row>
    <row r="766" spans="1:19" ht="45" customHeight="1" x14ac:dyDescent="0.25">
      <c r="A766" s="4666"/>
      <c r="B766" s="4666"/>
      <c r="C766" s="4666"/>
      <c r="D766" s="4666"/>
      <c r="E766" s="4666"/>
      <c r="F766" s="4666"/>
      <c r="G766" s="4666"/>
      <c r="H766" s="4666"/>
      <c r="I766" s="4666"/>
      <c r="J766" s="4666"/>
      <c r="K766" s="4666"/>
      <c r="L766" s="4666"/>
      <c r="M766" s="4666"/>
      <c r="N766" s="4666"/>
      <c r="O766" s="4666"/>
      <c r="P766" s="1583" t="s">
        <v>50</v>
      </c>
      <c r="Q766" s="1583" t="s">
        <v>51</v>
      </c>
      <c r="R766" s="1600">
        <v>112.61</v>
      </c>
      <c r="S766" s="1601">
        <f>ROUND(K758,2)*R766</f>
        <v>1599.0619999999999</v>
      </c>
    </row>
    <row r="767" spans="1:19" ht="45" customHeight="1" x14ac:dyDescent="0.25">
      <c r="A767" s="4666"/>
      <c r="B767" s="4666"/>
      <c r="C767" s="4666"/>
      <c r="D767" s="4666"/>
      <c r="E767" s="4666"/>
      <c r="F767" s="4666"/>
      <c r="G767" s="4666"/>
      <c r="H767" s="4666"/>
      <c r="I767" s="4666"/>
      <c r="J767" s="4666"/>
      <c r="K767" s="4666"/>
      <c r="L767" s="4666"/>
      <c r="M767" s="4666"/>
      <c r="N767" s="4666"/>
      <c r="O767" s="4666"/>
      <c r="P767" s="1583" t="s">
        <v>52</v>
      </c>
      <c r="Q767" s="1583" t="s">
        <v>53</v>
      </c>
      <c r="R767" s="1602">
        <v>112.61</v>
      </c>
      <c r="S767" s="1603">
        <f>ROUND(K758,2)*R767</f>
        <v>1599.0619999999999</v>
      </c>
    </row>
    <row r="768" spans="1:19" ht="45" customHeight="1" x14ac:dyDescent="0.25">
      <c r="A768" s="4666"/>
      <c r="B768" s="4666"/>
      <c r="C768" s="4666"/>
      <c r="D768" s="4666"/>
      <c r="E768" s="4666"/>
      <c r="F768" s="4666"/>
      <c r="G768" s="4666"/>
      <c r="H768" s="4666"/>
      <c r="I768" s="4666"/>
      <c r="J768" s="4666"/>
      <c r="K768" s="4666"/>
      <c r="L768" s="4666"/>
      <c r="M768" s="4666"/>
      <c r="N768" s="4666"/>
      <c r="O768" s="4666"/>
      <c r="P768" s="1583" t="s">
        <v>54</v>
      </c>
      <c r="Q768" s="1583" t="s">
        <v>55</v>
      </c>
      <c r="R768" s="1604">
        <v>112.61</v>
      </c>
      <c r="S768" s="1605">
        <f>ROUND(K758,2)*R768</f>
        <v>1599.0619999999999</v>
      </c>
    </row>
    <row r="769" spans="1:19" ht="45" customHeight="1" x14ac:dyDescent="0.25">
      <c r="A769" s="4666"/>
      <c r="B769" s="4666"/>
      <c r="C769" s="4666"/>
      <c r="D769" s="4666"/>
      <c r="E769" s="4666"/>
      <c r="F769" s="4666"/>
      <c r="G769" s="4666"/>
      <c r="H769" s="4666"/>
      <c r="I769" s="4666"/>
      <c r="J769" s="4666"/>
      <c r="K769" s="4666"/>
      <c r="L769" s="4666"/>
      <c r="M769" s="4666"/>
      <c r="N769" s="4666"/>
      <c r="O769" s="4666"/>
      <c r="P769" s="1583" t="s">
        <v>56</v>
      </c>
      <c r="Q769" s="1583" t="s">
        <v>57</v>
      </c>
      <c r="R769" s="1606">
        <v>112.61</v>
      </c>
      <c r="S769" s="1607">
        <f>ROUND(K758,2)*R769</f>
        <v>1599.0619999999999</v>
      </c>
    </row>
    <row r="770" spans="1:19" ht="45" customHeight="1" x14ac:dyDescent="0.25">
      <c r="A770" s="5513" t="s">
        <v>23</v>
      </c>
      <c r="B770" s="5513" t="s">
        <v>251</v>
      </c>
      <c r="C770" s="5513" t="s">
        <v>25</v>
      </c>
      <c r="D770" s="5513" t="s">
        <v>252</v>
      </c>
      <c r="E770" s="5513" t="s">
        <v>253</v>
      </c>
      <c r="F770" s="5514">
        <f>R770+R771+R772+R773+R774+R775+R776+R777+R778+R779+R780+R781</f>
        <v>729.59999999999991</v>
      </c>
      <c r="G770" s="5513" t="s">
        <v>28</v>
      </c>
      <c r="H770" s="5515">
        <v>4.22</v>
      </c>
      <c r="I770" s="5516">
        <v>4.22</v>
      </c>
      <c r="J770" s="5517">
        <v>0.2288</v>
      </c>
      <c r="K770" s="5518">
        <f>ROUND(I770,2)+(ROUND(I770,2)*J770)</f>
        <v>5.1855359999999999</v>
      </c>
      <c r="L770" s="5519">
        <f>ROUND(S770,2)+ROUND(S771,2)+ROUND(S772,2)+ROUND(S773,2)+ROUND(S774,2)+ROUND(S775,2)+ROUND(S776,2)+ROUND(S777,2)+ROUND(S778,2)+ROUND(S779,2)+ROUND(S780,2)+ROUND(S781,2)</f>
        <v>3786.6000000000008</v>
      </c>
      <c r="M770" s="5513"/>
      <c r="N770" s="5513" t="s">
        <v>56</v>
      </c>
      <c r="O770" s="5513" t="s">
        <v>238</v>
      </c>
      <c r="P770" s="1608" t="s">
        <v>20</v>
      </c>
      <c r="Q770" s="1608" t="s">
        <v>29</v>
      </c>
      <c r="R770" s="1609">
        <v>60.8</v>
      </c>
      <c r="S770" s="1610">
        <f>ROUND(K770,2)*R770</f>
        <v>315.55200000000002</v>
      </c>
    </row>
    <row r="771" spans="1:19" ht="45" customHeight="1" x14ac:dyDescent="0.25">
      <c r="A771" s="4666"/>
      <c r="B771" s="4666"/>
      <c r="C771" s="4666"/>
      <c r="D771" s="4666"/>
      <c r="E771" s="4666"/>
      <c r="F771" s="4666"/>
      <c r="G771" s="4666"/>
      <c r="H771" s="4666"/>
      <c r="I771" s="4666"/>
      <c r="J771" s="4666"/>
      <c r="K771" s="4666"/>
      <c r="L771" s="4666"/>
      <c r="M771" s="4666"/>
      <c r="N771" s="4666"/>
      <c r="O771" s="4666"/>
      <c r="P771" s="1608" t="s">
        <v>30</v>
      </c>
      <c r="Q771" s="1608" t="s">
        <v>37</v>
      </c>
      <c r="R771" s="1611">
        <v>60.8</v>
      </c>
      <c r="S771" s="1612">
        <f>ROUND(K770,2)*R771</f>
        <v>315.55200000000002</v>
      </c>
    </row>
    <row r="772" spans="1:19" ht="45" customHeight="1" x14ac:dyDescent="0.25">
      <c r="A772" s="4666"/>
      <c r="B772" s="4666"/>
      <c r="C772" s="4666"/>
      <c r="D772" s="4666"/>
      <c r="E772" s="4666"/>
      <c r="F772" s="4666"/>
      <c r="G772" s="4666"/>
      <c r="H772" s="4666"/>
      <c r="I772" s="4666"/>
      <c r="J772" s="4666"/>
      <c r="K772" s="4666"/>
      <c r="L772" s="4666"/>
      <c r="M772" s="4666"/>
      <c r="N772" s="4666"/>
      <c r="O772" s="4666"/>
      <c r="P772" s="1608" t="s">
        <v>38</v>
      </c>
      <c r="Q772" s="1608" t="s">
        <v>39</v>
      </c>
      <c r="R772" s="1613">
        <v>60.8</v>
      </c>
      <c r="S772" s="1614">
        <f>ROUND(K770,2)*R772</f>
        <v>315.55200000000002</v>
      </c>
    </row>
    <row r="773" spans="1:19" ht="45" customHeight="1" x14ac:dyDescent="0.25">
      <c r="A773" s="4666"/>
      <c r="B773" s="4666"/>
      <c r="C773" s="4666"/>
      <c r="D773" s="4666"/>
      <c r="E773" s="4666"/>
      <c r="F773" s="4666"/>
      <c r="G773" s="4666"/>
      <c r="H773" s="4666"/>
      <c r="I773" s="4666"/>
      <c r="J773" s="4666"/>
      <c r="K773" s="4666"/>
      <c r="L773" s="4666"/>
      <c r="M773" s="4666"/>
      <c r="N773" s="4666"/>
      <c r="O773" s="4666"/>
      <c r="P773" s="1608" t="s">
        <v>40</v>
      </c>
      <c r="Q773" s="1608" t="s">
        <v>41</v>
      </c>
      <c r="R773" s="1615">
        <v>60.8</v>
      </c>
      <c r="S773" s="1616">
        <f>ROUND(K770,2)*R773</f>
        <v>315.55200000000002</v>
      </c>
    </row>
    <row r="774" spans="1:19" ht="45" customHeight="1" x14ac:dyDescent="0.25">
      <c r="A774" s="4666"/>
      <c r="B774" s="4666"/>
      <c r="C774" s="4666"/>
      <c r="D774" s="4666"/>
      <c r="E774" s="4666"/>
      <c r="F774" s="4666"/>
      <c r="G774" s="4666"/>
      <c r="H774" s="4666"/>
      <c r="I774" s="4666"/>
      <c r="J774" s="4666"/>
      <c r="K774" s="4666"/>
      <c r="L774" s="4666"/>
      <c r="M774" s="4666"/>
      <c r="N774" s="4666"/>
      <c r="O774" s="4666"/>
      <c r="P774" s="1608" t="s">
        <v>42</v>
      </c>
      <c r="Q774" s="1608" t="s">
        <v>43</v>
      </c>
      <c r="R774" s="1617">
        <v>60.8</v>
      </c>
      <c r="S774" s="1618">
        <f>ROUND(K770,2)*R774</f>
        <v>315.55200000000002</v>
      </c>
    </row>
    <row r="775" spans="1:19" ht="45" customHeight="1" x14ac:dyDescent="0.25">
      <c r="A775" s="4666"/>
      <c r="B775" s="4666"/>
      <c r="C775" s="4666"/>
      <c r="D775" s="4666"/>
      <c r="E775" s="4666"/>
      <c r="F775" s="4666"/>
      <c r="G775" s="4666"/>
      <c r="H775" s="4666"/>
      <c r="I775" s="4666"/>
      <c r="J775" s="4666"/>
      <c r="K775" s="4666"/>
      <c r="L775" s="4666"/>
      <c r="M775" s="4666"/>
      <c r="N775" s="4666"/>
      <c r="O775" s="4666"/>
      <c r="P775" s="1608" t="s">
        <v>44</v>
      </c>
      <c r="Q775" s="1608" t="s">
        <v>45</v>
      </c>
      <c r="R775" s="1619">
        <v>60.8</v>
      </c>
      <c r="S775" s="1620">
        <f>ROUND(K770,2)*R775</f>
        <v>315.55200000000002</v>
      </c>
    </row>
    <row r="776" spans="1:19" ht="45" customHeight="1" x14ac:dyDescent="0.25">
      <c r="A776" s="4666"/>
      <c r="B776" s="4666"/>
      <c r="C776" s="4666"/>
      <c r="D776" s="4666"/>
      <c r="E776" s="4666"/>
      <c r="F776" s="4666"/>
      <c r="G776" s="4666"/>
      <c r="H776" s="4666"/>
      <c r="I776" s="4666"/>
      <c r="J776" s="4666"/>
      <c r="K776" s="4666"/>
      <c r="L776" s="4666"/>
      <c r="M776" s="4666"/>
      <c r="N776" s="4666"/>
      <c r="O776" s="4666"/>
      <c r="P776" s="1608" t="s">
        <v>46</v>
      </c>
      <c r="Q776" s="1608" t="s">
        <v>47</v>
      </c>
      <c r="R776" s="1621">
        <v>60.8</v>
      </c>
      <c r="S776" s="1622">
        <f>ROUND(K770,2)*R776</f>
        <v>315.55200000000002</v>
      </c>
    </row>
    <row r="777" spans="1:19" ht="45" customHeight="1" x14ac:dyDescent="0.25">
      <c r="A777" s="4666"/>
      <c r="B777" s="4666"/>
      <c r="C777" s="4666"/>
      <c r="D777" s="4666"/>
      <c r="E777" s="4666"/>
      <c r="F777" s="4666"/>
      <c r="G777" s="4666"/>
      <c r="H777" s="4666"/>
      <c r="I777" s="4666"/>
      <c r="J777" s="4666"/>
      <c r="K777" s="4666"/>
      <c r="L777" s="4666"/>
      <c r="M777" s="4666"/>
      <c r="N777" s="4666"/>
      <c r="O777" s="4666"/>
      <c r="P777" s="1608" t="s">
        <v>48</v>
      </c>
      <c r="Q777" s="1608" t="s">
        <v>49</v>
      </c>
      <c r="R777" s="1623">
        <v>60.8</v>
      </c>
      <c r="S777" s="1624">
        <f>ROUND(K770,2)*R777</f>
        <v>315.55200000000002</v>
      </c>
    </row>
    <row r="778" spans="1:19" ht="45" customHeight="1" x14ac:dyDescent="0.25">
      <c r="A778" s="4666"/>
      <c r="B778" s="4666"/>
      <c r="C778" s="4666"/>
      <c r="D778" s="4666"/>
      <c r="E778" s="4666"/>
      <c r="F778" s="4666"/>
      <c r="G778" s="4666"/>
      <c r="H778" s="4666"/>
      <c r="I778" s="4666"/>
      <c r="J778" s="4666"/>
      <c r="K778" s="4666"/>
      <c r="L778" s="4666"/>
      <c r="M778" s="4666"/>
      <c r="N778" s="4666"/>
      <c r="O778" s="4666"/>
      <c r="P778" s="1608" t="s">
        <v>50</v>
      </c>
      <c r="Q778" s="1608" t="s">
        <v>51</v>
      </c>
      <c r="R778" s="1625">
        <v>60.8</v>
      </c>
      <c r="S778" s="1626">
        <f>ROUND(K770,2)*R778</f>
        <v>315.55200000000002</v>
      </c>
    </row>
    <row r="779" spans="1:19" ht="45" customHeight="1" x14ac:dyDescent="0.25">
      <c r="A779" s="4666"/>
      <c r="B779" s="4666"/>
      <c r="C779" s="4666"/>
      <c r="D779" s="4666"/>
      <c r="E779" s="4666"/>
      <c r="F779" s="4666"/>
      <c r="G779" s="4666"/>
      <c r="H779" s="4666"/>
      <c r="I779" s="4666"/>
      <c r="J779" s="4666"/>
      <c r="K779" s="4666"/>
      <c r="L779" s="4666"/>
      <c r="M779" s="4666"/>
      <c r="N779" s="4666"/>
      <c r="O779" s="4666"/>
      <c r="P779" s="1608" t="s">
        <v>52</v>
      </c>
      <c r="Q779" s="1608" t="s">
        <v>53</v>
      </c>
      <c r="R779" s="1627">
        <v>60.8</v>
      </c>
      <c r="S779" s="1628">
        <f>ROUND(K770,2)*R779</f>
        <v>315.55200000000002</v>
      </c>
    </row>
    <row r="780" spans="1:19" ht="45" customHeight="1" x14ac:dyDescent="0.25">
      <c r="A780" s="4666"/>
      <c r="B780" s="4666"/>
      <c r="C780" s="4666"/>
      <c r="D780" s="4666"/>
      <c r="E780" s="4666"/>
      <c r="F780" s="4666"/>
      <c r="G780" s="4666"/>
      <c r="H780" s="4666"/>
      <c r="I780" s="4666"/>
      <c r="J780" s="4666"/>
      <c r="K780" s="4666"/>
      <c r="L780" s="4666"/>
      <c r="M780" s="4666"/>
      <c r="N780" s="4666"/>
      <c r="O780" s="4666"/>
      <c r="P780" s="1608" t="s">
        <v>54</v>
      </c>
      <c r="Q780" s="1608" t="s">
        <v>55</v>
      </c>
      <c r="R780" s="1629">
        <v>60.8</v>
      </c>
      <c r="S780" s="1630">
        <f>ROUND(K770,2)*R780</f>
        <v>315.55200000000002</v>
      </c>
    </row>
    <row r="781" spans="1:19" ht="45" customHeight="1" x14ac:dyDescent="0.25">
      <c r="A781" s="4666"/>
      <c r="B781" s="4666"/>
      <c r="C781" s="4666"/>
      <c r="D781" s="4666"/>
      <c r="E781" s="4666"/>
      <c r="F781" s="4666"/>
      <c r="G781" s="4666"/>
      <c r="H781" s="4666"/>
      <c r="I781" s="4666"/>
      <c r="J781" s="4666"/>
      <c r="K781" s="4666"/>
      <c r="L781" s="4666"/>
      <c r="M781" s="4666"/>
      <c r="N781" s="4666"/>
      <c r="O781" s="4666"/>
      <c r="P781" s="1608" t="s">
        <v>56</v>
      </c>
      <c r="Q781" s="1608" t="s">
        <v>57</v>
      </c>
      <c r="R781" s="1631">
        <v>60.8</v>
      </c>
      <c r="S781" s="1632">
        <f>ROUND(K770,2)*R781</f>
        <v>315.55200000000002</v>
      </c>
    </row>
    <row r="782" spans="1:19" ht="45" customHeight="1" x14ac:dyDescent="0.25">
      <c r="A782" s="5492" t="s">
        <v>23</v>
      </c>
      <c r="B782" s="5492" t="s">
        <v>254</v>
      </c>
      <c r="C782" s="5492" t="s">
        <v>25</v>
      </c>
      <c r="D782" s="5492" t="s">
        <v>249</v>
      </c>
      <c r="E782" s="5492" t="s">
        <v>250</v>
      </c>
      <c r="F782" s="5493">
        <f>R782+R783+R784+R785+R786+R787+R788+R789+R790+R791+R792+R793</f>
        <v>729.59999999999991</v>
      </c>
      <c r="G782" s="5492" t="s">
        <v>28</v>
      </c>
      <c r="H782" s="5494">
        <v>11.56</v>
      </c>
      <c r="I782" s="5495">
        <v>11.56</v>
      </c>
      <c r="J782" s="5496">
        <v>0.2288</v>
      </c>
      <c r="K782" s="5497">
        <f>ROUND(I782,2)+(ROUND(I782,2)*J782)</f>
        <v>14.204928000000001</v>
      </c>
      <c r="L782" s="5498">
        <f>ROUND(S782,2)+ROUND(S783,2)+ROUND(S784,2)+ROUND(S785,2)+ROUND(S786,2)+ROUND(S787,2)+ROUND(S788,2)+ROUND(S789,2)+ROUND(S790,2)+ROUND(S791,2)+ROUND(S792,2)+ROUND(S793,2)</f>
        <v>10360.32</v>
      </c>
      <c r="M782" s="5492"/>
      <c r="N782" s="5492" t="s">
        <v>56</v>
      </c>
      <c r="O782" s="5492" t="s">
        <v>238</v>
      </c>
      <c r="P782" s="1633" t="s">
        <v>20</v>
      </c>
      <c r="Q782" s="1633" t="s">
        <v>29</v>
      </c>
      <c r="R782" s="1634">
        <v>60.8</v>
      </c>
      <c r="S782" s="1635">
        <f>ROUND(K782,2)*R782</f>
        <v>863.3599999999999</v>
      </c>
    </row>
    <row r="783" spans="1:19" ht="45" customHeight="1" x14ac:dyDescent="0.25">
      <c r="A783" s="4666"/>
      <c r="B783" s="4666"/>
      <c r="C783" s="4666"/>
      <c r="D783" s="4666"/>
      <c r="E783" s="4666"/>
      <c r="F783" s="4666"/>
      <c r="G783" s="4666"/>
      <c r="H783" s="4666"/>
      <c r="I783" s="4666"/>
      <c r="J783" s="4666"/>
      <c r="K783" s="4666"/>
      <c r="L783" s="4666"/>
      <c r="M783" s="4666"/>
      <c r="N783" s="4666"/>
      <c r="O783" s="4666"/>
      <c r="P783" s="1633" t="s">
        <v>30</v>
      </c>
      <c r="Q783" s="1633" t="s">
        <v>37</v>
      </c>
      <c r="R783" s="1636">
        <v>60.8</v>
      </c>
      <c r="S783" s="1637">
        <f>ROUND(K782,2)*R783</f>
        <v>863.3599999999999</v>
      </c>
    </row>
    <row r="784" spans="1:19" ht="45" customHeight="1" x14ac:dyDescent="0.25">
      <c r="A784" s="4666"/>
      <c r="B784" s="4666"/>
      <c r="C784" s="4666"/>
      <c r="D784" s="4666"/>
      <c r="E784" s="4666"/>
      <c r="F784" s="4666"/>
      <c r="G784" s="4666"/>
      <c r="H784" s="4666"/>
      <c r="I784" s="4666"/>
      <c r="J784" s="4666"/>
      <c r="K784" s="4666"/>
      <c r="L784" s="4666"/>
      <c r="M784" s="4666"/>
      <c r="N784" s="4666"/>
      <c r="O784" s="4666"/>
      <c r="P784" s="1633" t="s">
        <v>38</v>
      </c>
      <c r="Q784" s="1633" t="s">
        <v>39</v>
      </c>
      <c r="R784" s="1638">
        <v>60.8</v>
      </c>
      <c r="S784" s="1639">
        <f>ROUND(K782,2)*R784</f>
        <v>863.3599999999999</v>
      </c>
    </row>
    <row r="785" spans="1:19" ht="45" customHeight="1" x14ac:dyDescent="0.25">
      <c r="A785" s="4666"/>
      <c r="B785" s="4666"/>
      <c r="C785" s="4666"/>
      <c r="D785" s="4666"/>
      <c r="E785" s="4666"/>
      <c r="F785" s="4666"/>
      <c r="G785" s="4666"/>
      <c r="H785" s="4666"/>
      <c r="I785" s="4666"/>
      <c r="J785" s="4666"/>
      <c r="K785" s="4666"/>
      <c r="L785" s="4666"/>
      <c r="M785" s="4666"/>
      <c r="N785" s="4666"/>
      <c r="O785" s="4666"/>
      <c r="P785" s="1633" t="s">
        <v>40</v>
      </c>
      <c r="Q785" s="1633" t="s">
        <v>41</v>
      </c>
      <c r="R785" s="1640">
        <v>60.8</v>
      </c>
      <c r="S785" s="1641">
        <f>ROUND(K782,2)*R785</f>
        <v>863.3599999999999</v>
      </c>
    </row>
    <row r="786" spans="1:19" ht="45" customHeight="1" x14ac:dyDescent="0.25">
      <c r="A786" s="4666"/>
      <c r="B786" s="4666"/>
      <c r="C786" s="4666"/>
      <c r="D786" s="4666"/>
      <c r="E786" s="4666"/>
      <c r="F786" s="4666"/>
      <c r="G786" s="4666"/>
      <c r="H786" s="4666"/>
      <c r="I786" s="4666"/>
      <c r="J786" s="4666"/>
      <c r="K786" s="4666"/>
      <c r="L786" s="4666"/>
      <c r="M786" s="4666"/>
      <c r="N786" s="4666"/>
      <c r="O786" s="4666"/>
      <c r="P786" s="1633" t="s">
        <v>42</v>
      </c>
      <c r="Q786" s="1633" t="s">
        <v>43</v>
      </c>
      <c r="R786" s="1642">
        <v>60.8</v>
      </c>
      <c r="S786" s="1643">
        <f>ROUND(K782,2)*R786</f>
        <v>863.3599999999999</v>
      </c>
    </row>
    <row r="787" spans="1:19" ht="45" customHeight="1" x14ac:dyDescent="0.25">
      <c r="A787" s="4666"/>
      <c r="B787" s="4666"/>
      <c r="C787" s="4666"/>
      <c r="D787" s="4666"/>
      <c r="E787" s="4666"/>
      <c r="F787" s="4666"/>
      <c r="G787" s="4666"/>
      <c r="H787" s="4666"/>
      <c r="I787" s="4666"/>
      <c r="J787" s="4666"/>
      <c r="K787" s="4666"/>
      <c r="L787" s="4666"/>
      <c r="M787" s="4666"/>
      <c r="N787" s="4666"/>
      <c r="O787" s="4666"/>
      <c r="P787" s="1633" t="s">
        <v>44</v>
      </c>
      <c r="Q787" s="1633" t="s">
        <v>45</v>
      </c>
      <c r="R787" s="1644">
        <v>60.8</v>
      </c>
      <c r="S787" s="1645">
        <f>ROUND(K782,2)*R787</f>
        <v>863.3599999999999</v>
      </c>
    </row>
    <row r="788" spans="1:19" ht="45" customHeight="1" x14ac:dyDescent="0.25">
      <c r="A788" s="4666"/>
      <c r="B788" s="4666"/>
      <c r="C788" s="4666"/>
      <c r="D788" s="4666"/>
      <c r="E788" s="4666"/>
      <c r="F788" s="4666"/>
      <c r="G788" s="4666"/>
      <c r="H788" s="4666"/>
      <c r="I788" s="4666"/>
      <c r="J788" s="4666"/>
      <c r="K788" s="4666"/>
      <c r="L788" s="4666"/>
      <c r="M788" s="4666"/>
      <c r="N788" s="4666"/>
      <c r="O788" s="4666"/>
      <c r="P788" s="1633" t="s">
        <v>46</v>
      </c>
      <c r="Q788" s="1633" t="s">
        <v>47</v>
      </c>
      <c r="R788" s="1646">
        <v>60.8</v>
      </c>
      <c r="S788" s="1647">
        <f>ROUND(K782,2)*R788</f>
        <v>863.3599999999999</v>
      </c>
    </row>
    <row r="789" spans="1:19" ht="45" customHeight="1" x14ac:dyDescent="0.25">
      <c r="A789" s="4666"/>
      <c r="B789" s="4666"/>
      <c r="C789" s="4666"/>
      <c r="D789" s="4666"/>
      <c r="E789" s="4666"/>
      <c r="F789" s="4666"/>
      <c r="G789" s="4666"/>
      <c r="H789" s="4666"/>
      <c r="I789" s="4666"/>
      <c r="J789" s="4666"/>
      <c r="K789" s="4666"/>
      <c r="L789" s="4666"/>
      <c r="M789" s="4666"/>
      <c r="N789" s="4666"/>
      <c r="O789" s="4666"/>
      <c r="P789" s="1633" t="s">
        <v>48</v>
      </c>
      <c r="Q789" s="1633" t="s">
        <v>49</v>
      </c>
      <c r="R789" s="1648">
        <v>60.8</v>
      </c>
      <c r="S789" s="1649">
        <f>ROUND(K782,2)*R789</f>
        <v>863.3599999999999</v>
      </c>
    </row>
    <row r="790" spans="1:19" ht="45" customHeight="1" x14ac:dyDescent="0.25">
      <c r="A790" s="4666"/>
      <c r="B790" s="4666"/>
      <c r="C790" s="4666"/>
      <c r="D790" s="4666"/>
      <c r="E790" s="4666"/>
      <c r="F790" s="4666"/>
      <c r="G790" s="4666"/>
      <c r="H790" s="4666"/>
      <c r="I790" s="4666"/>
      <c r="J790" s="4666"/>
      <c r="K790" s="4666"/>
      <c r="L790" s="4666"/>
      <c r="M790" s="4666"/>
      <c r="N790" s="4666"/>
      <c r="O790" s="4666"/>
      <c r="P790" s="1633" t="s">
        <v>50</v>
      </c>
      <c r="Q790" s="1633" t="s">
        <v>51</v>
      </c>
      <c r="R790" s="1650">
        <v>60.8</v>
      </c>
      <c r="S790" s="1651">
        <f>ROUND(K782,2)*R790</f>
        <v>863.3599999999999</v>
      </c>
    </row>
    <row r="791" spans="1:19" ht="45" customHeight="1" x14ac:dyDescent="0.25">
      <c r="A791" s="4666"/>
      <c r="B791" s="4666"/>
      <c r="C791" s="4666"/>
      <c r="D791" s="4666"/>
      <c r="E791" s="4666"/>
      <c r="F791" s="4666"/>
      <c r="G791" s="4666"/>
      <c r="H791" s="4666"/>
      <c r="I791" s="4666"/>
      <c r="J791" s="4666"/>
      <c r="K791" s="4666"/>
      <c r="L791" s="4666"/>
      <c r="M791" s="4666"/>
      <c r="N791" s="4666"/>
      <c r="O791" s="4666"/>
      <c r="P791" s="1633" t="s">
        <v>52</v>
      </c>
      <c r="Q791" s="1633" t="s">
        <v>53</v>
      </c>
      <c r="R791" s="1652">
        <v>60.8</v>
      </c>
      <c r="S791" s="1653">
        <f>ROUND(K782,2)*R791</f>
        <v>863.3599999999999</v>
      </c>
    </row>
    <row r="792" spans="1:19" ht="45" customHeight="1" x14ac:dyDescent="0.25">
      <c r="A792" s="4666"/>
      <c r="B792" s="4666"/>
      <c r="C792" s="4666"/>
      <c r="D792" s="4666"/>
      <c r="E792" s="4666"/>
      <c r="F792" s="4666"/>
      <c r="G792" s="4666"/>
      <c r="H792" s="4666"/>
      <c r="I792" s="4666"/>
      <c r="J792" s="4666"/>
      <c r="K792" s="4666"/>
      <c r="L792" s="4666"/>
      <c r="M792" s="4666"/>
      <c r="N792" s="4666"/>
      <c r="O792" s="4666"/>
      <c r="P792" s="1633" t="s">
        <v>54</v>
      </c>
      <c r="Q792" s="1633" t="s">
        <v>55</v>
      </c>
      <c r="R792" s="1654">
        <v>60.8</v>
      </c>
      <c r="S792" s="1655">
        <f>ROUND(K782,2)*R792</f>
        <v>863.3599999999999</v>
      </c>
    </row>
    <row r="793" spans="1:19" ht="45" customHeight="1" x14ac:dyDescent="0.25">
      <c r="A793" s="4666"/>
      <c r="B793" s="4666"/>
      <c r="C793" s="4666"/>
      <c r="D793" s="4666"/>
      <c r="E793" s="4666"/>
      <c r="F793" s="4666"/>
      <c r="G793" s="4666"/>
      <c r="H793" s="4666"/>
      <c r="I793" s="4666"/>
      <c r="J793" s="4666"/>
      <c r="K793" s="4666"/>
      <c r="L793" s="4666"/>
      <c r="M793" s="4666"/>
      <c r="N793" s="4666"/>
      <c r="O793" s="4666"/>
      <c r="P793" s="1633" t="s">
        <v>56</v>
      </c>
      <c r="Q793" s="1633" t="s">
        <v>57</v>
      </c>
      <c r="R793" s="1656">
        <v>60.8</v>
      </c>
      <c r="S793" s="1657">
        <f>ROUND(K782,2)*R793</f>
        <v>863.3599999999999</v>
      </c>
    </row>
    <row r="794" spans="1:19" ht="45" customHeight="1" x14ac:dyDescent="0.25">
      <c r="A794" s="5499" t="s">
        <v>23</v>
      </c>
      <c r="B794" s="5499" t="s">
        <v>255</v>
      </c>
      <c r="C794" s="5499" t="s">
        <v>25</v>
      </c>
      <c r="D794" s="5499" t="s">
        <v>256</v>
      </c>
      <c r="E794" s="5499" t="s">
        <v>257</v>
      </c>
      <c r="F794" s="5500">
        <f>R794+R795+R796+R797+R798+R799+R800+R801+R802+R803+R804+R805</f>
        <v>252</v>
      </c>
      <c r="G794" s="5499" t="s">
        <v>28</v>
      </c>
      <c r="H794" s="5501">
        <v>2.21</v>
      </c>
      <c r="I794" s="5502">
        <v>2.21</v>
      </c>
      <c r="J794" s="5503">
        <v>0.2288</v>
      </c>
      <c r="K794" s="5504">
        <f>ROUND(I794,2)+(ROUND(I794,2)*J794)</f>
        <v>2.7156479999999998</v>
      </c>
      <c r="L794" s="5505">
        <f>ROUND(S794,2)+ROUND(S795,2)+ROUND(S796,2)+ROUND(S797,2)+ROUND(S798,2)+ROUND(S799,2)+ROUND(S800,2)+ROUND(S801,2)+ROUND(S802,2)+ROUND(S803,2)+ROUND(S804,2)+ROUND(S805,2)</f>
        <v>685.43999999999994</v>
      </c>
      <c r="M794" s="5499"/>
      <c r="N794" s="5499" t="s">
        <v>56</v>
      </c>
      <c r="O794" s="5499" t="s">
        <v>238</v>
      </c>
      <c r="P794" s="1658" t="s">
        <v>20</v>
      </c>
      <c r="Q794" s="1658" t="s">
        <v>29</v>
      </c>
      <c r="R794" s="1659">
        <v>21</v>
      </c>
      <c r="S794" s="1660">
        <f>ROUND(K794,2)*R794</f>
        <v>57.120000000000005</v>
      </c>
    </row>
    <row r="795" spans="1:19" ht="45" customHeight="1" x14ac:dyDescent="0.25">
      <c r="A795" s="4666"/>
      <c r="B795" s="4666"/>
      <c r="C795" s="4666"/>
      <c r="D795" s="4666"/>
      <c r="E795" s="4666"/>
      <c r="F795" s="4666"/>
      <c r="G795" s="4666"/>
      <c r="H795" s="4666"/>
      <c r="I795" s="4666"/>
      <c r="J795" s="4666"/>
      <c r="K795" s="4666"/>
      <c r="L795" s="4666"/>
      <c r="M795" s="4666"/>
      <c r="N795" s="4666"/>
      <c r="O795" s="4666"/>
      <c r="P795" s="1658" t="s">
        <v>30</v>
      </c>
      <c r="Q795" s="1658" t="s">
        <v>37</v>
      </c>
      <c r="R795" s="1661">
        <v>21</v>
      </c>
      <c r="S795" s="1662">
        <f>ROUND(K794,2)*R795</f>
        <v>57.120000000000005</v>
      </c>
    </row>
    <row r="796" spans="1:19" ht="45" customHeight="1" x14ac:dyDescent="0.25">
      <c r="A796" s="4666"/>
      <c r="B796" s="4666"/>
      <c r="C796" s="4666"/>
      <c r="D796" s="4666"/>
      <c r="E796" s="4666"/>
      <c r="F796" s="4666"/>
      <c r="G796" s="4666"/>
      <c r="H796" s="4666"/>
      <c r="I796" s="4666"/>
      <c r="J796" s="4666"/>
      <c r="K796" s="4666"/>
      <c r="L796" s="4666"/>
      <c r="M796" s="4666"/>
      <c r="N796" s="4666"/>
      <c r="O796" s="4666"/>
      <c r="P796" s="1658" t="s">
        <v>38</v>
      </c>
      <c r="Q796" s="1658" t="s">
        <v>39</v>
      </c>
      <c r="R796" s="1663">
        <v>21</v>
      </c>
      <c r="S796" s="1664">
        <f>ROUND(K794,2)*R796</f>
        <v>57.120000000000005</v>
      </c>
    </row>
    <row r="797" spans="1:19" ht="45" customHeight="1" x14ac:dyDescent="0.25">
      <c r="A797" s="4666"/>
      <c r="B797" s="4666"/>
      <c r="C797" s="4666"/>
      <c r="D797" s="4666"/>
      <c r="E797" s="4666"/>
      <c r="F797" s="4666"/>
      <c r="G797" s="4666"/>
      <c r="H797" s="4666"/>
      <c r="I797" s="4666"/>
      <c r="J797" s="4666"/>
      <c r="K797" s="4666"/>
      <c r="L797" s="4666"/>
      <c r="M797" s="4666"/>
      <c r="N797" s="4666"/>
      <c r="O797" s="4666"/>
      <c r="P797" s="1658" t="s">
        <v>40</v>
      </c>
      <c r="Q797" s="1658" t="s">
        <v>41</v>
      </c>
      <c r="R797" s="1665">
        <v>21</v>
      </c>
      <c r="S797" s="1666">
        <f>ROUND(K794,2)*R797</f>
        <v>57.120000000000005</v>
      </c>
    </row>
    <row r="798" spans="1:19" ht="45" customHeight="1" x14ac:dyDescent="0.25">
      <c r="A798" s="4666"/>
      <c r="B798" s="4666"/>
      <c r="C798" s="4666"/>
      <c r="D798" s="4666"/>
      <c r="E798" s="4666"/>
      <c r="F798" s="4666"/>
      <c r="G798" s="4666"/>
      <c r="H798" s="4666"/>
      <c r="I798" s="4666"/>
      <c r="J798" s="4666"/>
      <c r="K798" s="4666"/>
      <c r="L798" s="4666"/>
      <c r="M798" s="4666"/>
      <c r="N798" s="4666"/>
      <c r="O798" s="4666"/>
      <c r="P798" s="1658" t="s">
        <v>42</v>
      </c>
      <c r="Q798" s="1658" t="s">
        <v>43</v>
      </c>
      <c r="R798" s="1667">
        <v>21</v>
      </c>
      <c r="S798" s="1668">
        <f>ROUND(K794,2)*R798</f>
        <v>57.120000000000005</v>
      </c>
    </row>
    <row r="799" spans="1:19" ht="45" customHeight="1" x14ac:dyDescent="0.25">
      <c r="A799" s="4666"/>
      <c r="B799" s="4666"/>
      <c r="C799" s="4666"/>
      <c r="D799" s="4666"/>
      <c r="E799" s="4666"/>
      <c r="F799" s="4666"/>
      <c r="G799" s="4666"/>
      <c r="H799" s="4666"/>
      <c r="I799" s="4666"/>
      <c r="J799" s="4666"/>
      <c r="K799" s="4666"/>
      <c r="L799" s="4666"/>
      <c r="M799" s="4666"/>
      <c r="N799" s="4666"/>
      <c r="O799" s="4666"/>
      <c r="P799" s="1658" t="s">
        <v>44</v>
      </c>
      <c r="Q799" s="1658" t="s">
        <v>45</v>
      </c>
      <c r="R799" s="1669">
        <v>21</v>
      </c>
      <c r="S799" s="1670">
        <f>ROUND(K794,2)*R799</f>
        <v>57.120000000000005</v>
      </c>
    </row>
    <row r="800" spans="1:19" ht="45" customHeight="1" x14ac:dyDescent="0.25">
      <c r="A800" s="4666"/>
      <c r="B800" s="4666"/>
      <c r="C800" s="4666"/>
      <c r="D800" s="4666"/>
      <c r="E800" s="4666"/>
      <c r="F800" s="4666"/>
      <c r="G800" s="4666"/>
      <c r="H800" s="4666"/>
      <c r="I800" s="4666"/>
      <c r="J800" s="4666"/>
      <c r="K800" s="4666"/>
      <c r="L800" s="4666"/>
      <c r="M800" s="4666"/>
      <c r="N800" s="4666"/>
      <c r="O800" s="4666"/>
      <c r="P800" s="1658" t="s">
        <v>46</v>
      </c>
      <c r="Q800" s="1658" t="s">
        <v>47</v>
      </c>
      <c r="R800" s="1671">
        <v>21</v>
      </c>
      <c r="S800" s="1672">
        <f>ROUND(K794,2)*R800</f>
        <v>57.120000000000005</v>
      </c>
    </row>
    <row r="801" spans="1:19" ht="45" customHeight="1" x14ac:dyDescent="0.25">
      <c r="A801" s="4666"/>
      <c r="B801" s="4666"/>
      <c r="C801" s="4666"/>
      <c r="D801" s="4666"/>
      <c r="E801" s="4666"/>
      <c r="F801" s="4666"/>
      <c r="G801" s="4666"/>
      <c r="H801" s="4666"/>
      <c r="I801" s="4666"/>
      <c r="J801" s="4666"/>
      <c r="K801" s="4666"/>
      <c r="L801" s="4666"/>
      <c r="M801" s="4666"/>
      <c r="N801" s="4666"/>
      <c r="O801" s="4666"/>
      <c r="P801" s="1658" t="s">
        <v>48</v>
      </c>
      <c r="Q801" s="1658" t="s">
        <v>49</v>
      </c>
      <c r="R801" s="1673">
        <v>21</v>
      </c>
      <c r="S801" s="1674">
        <f>ROUND(K794,2)*R801</f>
        <v>57.120000000000005</v>
      </c>
    </row>
    <row r="802" spans="1:19" ht="45" customHeight="1" x14ac:dyDescent="0.25">
      <c r="A802" s="4666"/>
      <c r="B802" s="4666"/>
      <c r="C802" s="4666"/>
      <c r="D802" s="4666"/>
      <c r="E802" s="4666"/>
      <c r="F802" s="4666"/>
      <c r="G802" s="4666"/>
      <c r="H802" s="4666"/>
      <c r="I802" s="4666"/>
      <c r="J802" s="4666"/>
      <c r="K802" s="4666"/>
      <c r="L802" s="4666"/>
      <c r="M802" s="4666"/>
      <c r="N802" s="4666"/>
      <c r="O802" s="4666"/>
      <c r="P802" s="1658" t="s">
        <v>50</v>
      </c>
      <c r="Q802" s="1658" t="s">
        <v>51</v>
      </c>
      <c r="R802" s="1675">
        <v>21</v>
      </c>
      <c r="S802" s="1676">
        <f>ROUND(K794,2)*R802</f>
        <v>57.120000000000005</v>
      </c>
    </row>
    <row r="803" spans="1:19" ht="45" customHeight="1" x14ac:dyDescent="0.25">
      <c r="A803" s="4666"/>
      <c r="B803" s="4666"/>
      <c r="C803" s="4666"/>
      <c r="D803" s="4666"/>
      <c r="E803" s="4666"/>
      <c r="F803" s="4666"/>
      <c r="G803" s="4666"/>
      <c r="H803" s="4666"/>
      <c r="I803" s="4666"/>
      <c r="J803" s="4666"/>
      <c r="K803" s="4666"/>
      <c r="L803" s="4666"/>
      <c r="M803" s="4666"/>
      <c r="N803" s="4666"/>
      <c r="O803" s="4666"/>
      <c r="P803" s="1658" t="s">
        <v>52</v>
      </c>
      <c r="Q803" s="1658" t="s">
        <v>53</v>
      </c>
      <c r="R803" s="1677">
        <v>21</v>
      </c>
      <c r="S803" s="1678">
        <f>ROUND(K794,2)*R803</f>
        <v>57.120000000000005</v>
      </c>
    </row>
    <row r="804" spans="1:19" ht="45" customHeight="1" x14ac:dyDescent="0.25">
      <c r="A804" s="4666"/>
      <c r="B804" s="4666"/>
      <c r="C804" s="4666"/>
      <c r="D804" s="4666"/>
      <c r="E804" s="4666"/>
      <c r="F804" s="4666"/>
      <c r="G804" s="4666"/>
      <c r="H804" s="4666"/>
      <c r="I804" s="4666"/>
      <c r="J804" s="4666"/>
      <c r="K804" s="4666"/>
      <c r="L804" s="4666"/>
      <c r="M804" s="4666"/>
      <c r="N804" s="4666"/>
      <c r="O804" s="4666"/>
      <c r="P804" s="1658" t="s">
        <v>54</v>
      </c>
      <c r="Q804" s="1658" t="s">
        <v>55</v>
      </c>
      <c r="R804" s="1679">
        <v>21</v>
      </c>
      <c r="S804" s="1680">
        <f>ROUND(K794,2)*R804</f>
        <v>57.120000000000005</v>
      </c>
    </row>
    <row r="805" spans="1:19" ht="45" customHeight="1" x14ac:dyDescent="0.25">
      <c r="A805" s="4666"/>
      <c r="B805" s="4666"/>
      <c r="C805" s="4666"/>
      <c r="D805" s="4666"/>
      <c r="E805" s="4666"/>
      <c r="F805" s="4666"/>
      <c r="G805" s="4666"/>
      <c r="H805" s="4666"/>
      <c r="I805" s="4666"/>
      <c r="J805" s="4666"/>
      <c r="K805" s="4666"/>
      <c r="L805" s="4666"/>
      <c r="M805" s="4666"/>
      <c r="N805" s="4666"/>
      <c r="O805" s="4666"/>
      <c r="P805" s="1658" t="s">
        <v>56</v>
      </c>
      <c r="Q805" s="1658" t="s">
        <v>57</v>
      </c>
      <c r="R805" s="1681">
        <v>21</v>
      </c>
      <c r="S805" s="1682">
        <f>ROUND(K794,2)*R805</f>
        <v>57.120000000000005</v>
      </c>
    </row>
    <row r="806" spans="1:19" ht="45" customHeight="1" x14ac:dyDescent="0.25">
      <c r="A806" s="5478" t="s">
        <v>23</v>
      </c>
      <c r="B806" s="5478" t="s">
        <v>258</v>
      </c>
      <c r="C806" s="5478" t="s">
        <v>25</v>
      </c>
      <c r="D806" s="5478" t="s">
        <v>259</v>
      </c>
      <c r="E806" s="5478" t="s">
        <v>260</v>
      </c>
      <c r="F806" s="5479">
        <f>R806+R807+R808+R809+R810+R811+R812+R813+R814+R815+R816+R817</f>
        <v>252</v>
      </c>
      <c r="G806" s="5478" t="s">
        <v>28</v>
      </c>
      <c r="H806" s="5480">
        <v>31.68</v>
      </c>
      <c r="I806" s="5481">
        <v>31.68</v>
      </c>
      <c r="J806" s="5482">
        <v>0.2288</v>
      </c>
      <c r="K806" s="5483">
        <f>ROUND(I806,2)+(ROUND(I806,2)*J806)</f>
        <v>38.928384000000001</v>
      </c>
      <c r="L806" s="5484">
        <f>ROUND(S806,2)+ROUND(S807,2)+ROUND(S808,2)+ROUND(S809,2)+ROUND(S810,2)+ROUND(S811,2)+ROUND(S812,2)+ROUND(S813,2)+ROUND(S814,2)+ROUND(S815,2)+ROUND(S816,2)+ROUND(S817,2)</f>
        <v>9810.3599999999988</v>
      </c>
      <c r="M806" s="5478"/>
      <c r="N806" s="5478" t="s">
        <v>56</v>
      </c>
      <c r="O806" s="5478" t="s">
        <v>238</v>
      </c>
      <c r="P806" s="1683" t="s">
        <v>20</v>
      </c>
      <c r="Q806" s="1683" t="s">
        <v>29</v>
      </c>
      <c r="R806" s="1684">
        <v>21</v>
      </c>
      <c r="S806" s="1685">
        <f>ROUND(K806,2)*R806</f>
        <v>817.53</v>
      </c>
    </row>
    <row r="807" spans="1:19" ht="45" customHeight="1" x14ac:dyDescent="0.25">
      <c r="A807" s="4666"/>
      <c r="B807" s="4666"/>
      <c r="C807" s="4666"/>
      <c r="D807" s="4666"/>
      <c r="E807" s="4666"/>
      <c r="F807" s="4666"/>
      <c r="G807" s="4666"/>
      <c r="H807" s="4666"/>
      <c r="I807" s="4666"/>
      <c r="J807" s="4666"/>
      <c r="K807" s="4666"/>
      <c r="L807" s="4666"/>
      <c r="M807" s="4666"/>
      <c r="N807" s="4666"/>
      <c r="O807" s="4666"/>
      <c r="P807" s="1683" t="s">
        <v>30</v>
      </c>
      <c r="Q807" s="1683" t="s">
        <v>37</v>
      </c>
      <c r="R807" s="1686">
        <v>21</v>
      </c>
      <c r="S807" s="1687">
        <f>ROUND(K806,2)*R807</f>
        <v>817.53</v>
      </c>
    </row>
    <row r="808" spans="1:19" ht="45" customHeight="1" x14ac:dyDescent="0.25">
      <c r="A808" s="4666"/>
      <c r="B808" s="4666"/>
      <c r="C808" s="4666"/>
      <c r="D808" s="4666"/>
      <c r="E808" s="4666"/>
      <c r="F808" s="4666"/>
      <c r="G808" s="4666"/>
      <c r="H808" s="4666"/>
      <c r="I808" s="4666"/>
      <c r="J808" s="4666"/>
      <c r="K808" s="4666"/>
      <c r="L808" s="4666"/>
      <c r="M808" s="4666"/>
      <c r="N808" s="4666"/>
      <c r="O808" s="4666"/>
      <c r="P808" s="1683" t="s">
        <v>38</v>
      </c>
      <c r="Q808" s="1683" t="s">
        <v>39</v>
      </c>
      <c r="R808" s="1688">
        <v>21</v>
      </c>
      <c r="S808" s="1689">
        <f>ROUND(K806,2)*R808</f>
        <v>817.53</v>
      </c>
    </row>
    <row r="809" spans="1:19" ht="45" customHeight="1" x14ac:dyDescent="0.25">
      <c r="A809" s="4666"/>
      <c r="B809" s="4666"/>
      <c r="C809" s="4666"/>
      <c r="D809" s="4666"/>
      <c r="E809" s="4666"/>
      <c r="F809" s="4666"/>
      <c r="G809" s="4666"/>
      <c r="H809" s="4666"/>
      <c r="I809" s="4666"/>
      <c r="J809" s="4666"/>
      <c r="K809" s="4666"/>
      <c r="L809" s="4666"/>
      <c r="M809" s="4666"/>
      <c r="N809" s="4666"/>
      <c r="O809" s="4666"/>
      <c r="P809" s="1683" t="s">
        <v>40</v>
      </c>
      <c r="Q809" s="1683" t="s">
        <v>41</v>
      </c>
      <c r="R809" s="1690">
        <v>21</v>
      </c>
      <c r="S809" s="1691">
        <f>ROUND(K806,2)*R809</f>
        <v>817.53</v>
      </c>
    </row>
    <row r="810" spans="1:19" ht="45" customHeight="1" x14ac:dyDescent="0.25">
      <c r="A810" s="4666"/>
      <c r="B810" s="4666"/>
      <c r="C810" s="4666"/>
      <c r="D810" s="4666"/>
      <c r="E810" s="4666"/>
      <c r="F810" s="4666"/>
      <c r="G810" s="4666"/>
      <c r="H810" s="4666"/>
      <c r="I810" s="4666"/>
      <c r="J810" s="4666"/>
      <c r="K810" s="4666"/>
      <c r="L810" s="4666"/>
      <c r="M810" s="4666"/>
      <c r="N810" s="4666"/>
      <c r="O810" s="4666"/>
      <c r="P810" s="1683" t="s">
        <v>42</v>
      </c>
      <c r="Q810" s="1683" t="s">
        <v>43</v>
      </c>
      <c r="R810" s="1692">
        <v>21</v>
      </c>
      <c r="S810" s="1693">
        <f>ROUND(K806,2)*R810</f>
        <v>817.53</v>
      </c>
    </row>
    <row r="811" spans="1:19" ht="45" customHeight="1" x14ac:dyDescent="0.25">
      <c r="A811" s="4666"/>
      <c r="B811" s="4666"/>
      <c r="C811" s="4666"/>
      <c r="D811" s="4666"/>
      <c r="E811" s="4666"/>
      <c r="F811" s="4666"/>
      <c r="G811" s="4666"/>
      <c r="H811" s="4666"/>
      <c r="I811" s="4666"/>
      <c r="J811" s="4666"/>
      <c r="K811" s="4666"/>
      <c r="L811" s="4666"/>
      <c r="M811" s="4666"/>
      <c r="N811" s="4666"/>
      <c r="O811" s="4666"/>
      <c r="P811" s="1683" t="s">
        <v>44</v>
      </c>
      <c r="Q811" s="1683" t="s">
        <v>45</v>
      </c>
      <c r="R811" s="1694">
        <v>21</v>
      </c>
      <c r="S811" s="1695">
        <f>ROUND(K806,2)*R811</f>
        <v>817.53</v>
      </c>
    </row>
    <row r="812" spans="1:19" ht="45" customHeight="1" x14ac:dyDescent="0.25">
      <c r="A812" s="4666"/>
      <c r="B812" s="4666"/>
      <c r="C812" s="4666"/>
      <c r="D812" s="4666"/>
      <c r="E812" s="4666"/>
      <c r="F812" s="4666"/>
      <c r="G812" s="4666"/>
      <c r="H812" s="4666"/>
      <c r="I812" s="4666"/>
      <c r="J812" s="4666"/>
      <c r="K812" s="4666"/>
      <c r="L812" s="4666"/>
      <c r="M812" s="4666"/>
      <c r="N812" s="4666"/>
      <c r="O812" s="4666"/>
      <c r="P812" s="1683" t="s">
        <v>46</v>
      </c>
      <c r="Q812" s="1683" t="s">
        <v>47</v>
      </c>
      <c r="R812" s="1696">
        <v>21</v>
      </c>
      <c r="S812" s="1697">
        <f>ROUND(K806,2)*R812</f>
        <v>817.53</v>
      </c>
    </row>
    <row r="813" spans="1:19" ht="45" customHeight="1" x14ac:dyDescent="0.25">
      <c r="A813" s="4666"/>
      <c r="B813" s="4666"/>
      <c r="C813" s="4666"/>
      <c r="D813" s="4666"/>
      <c r="E813" s="4666"/>
      <c r="F813" s="4666"/>
      <c r="G813" s="4666"/>
      <c r="H813" s="4666"/>
      <c r="I813" s="4666"/>
      <c r="J813" s="4666"/>
      <c r="K813" s="4666"/>
      <c r="L813" s="4666"/>
      <c r="M813" s="4666"/>
      <c r="N813" s="4666"/>
      <c r="O813" s="4666"/>
      <c r="P813" s="1683" t="s">
        <v>48</v>
      </c>
      <c r="Q813" s="1683" t="s">
        <v>49</v>
      </c>
      <c r="R813" s="1698">
        <v>21</v>
      </c>
      <c r="S813" s="1699">
        <f>ROUND(K806,2)*R813</f>
        <v>817.53</v>
      </c>
    </row>
    <row r="814" spans="1:19" ht="45" customHeight="1" x14ac:dyDescent="0.25">
      <c r="A814" s="4666"/>
      <c r="B814" s="4666"/>
      <c r="C814" s="4666"/>
      <c r="D814" s="4666"/>
      <c r="E814" s="4666"/>
      <c r="F814" s="4666"/>
      <c r="G814" s="4666"/>
      <c r="H814" s="4666"/>
      <c r="I814" s="4666"/>
      <c r="J814" s="4666"/>
      <c r="K814" s="4666"/>
      <c r="L814" s="4666"/>
      <c r="M814" s="4666"/>
      <c r="N814" s="4666"/>
      <c r="O814" s="4666"/>
      <c r="P814" s="1683" t="s">
        <v>50</v>
      </c>
      <c r="Q814" s="1683" t="s">
        <v>51</v>
      </c>
      <c r="R814" s="1700">
        <v>21</v>
      </c>
      <c r="S814" s="1701">
        <f>ROUND(K806,2)*R814</f>
        <v>817.53</v>
      </c>
    </row>
    <row r="815" spans="1:19" ht="45" customHeight="1" x14ac:dyDescent="0.25">
      <c r="A815" s="4666"/>
      <c r="B815" s="4666"/>
      <c r="C815" s="4666"/>
      <c r="D815" s="4666"/>
      <c r="E815" s="4666"/>
      <c r="F815" s="4666"/>
      <c r="G815" s="4666"/>
      <c r="H815" s="4666"/>
      <c r="I815" s="4666"/>
      <c r="J815" s="4666"/>
      <c r="K815" s="4666"/>
      <c r="L815" s="4666"/>
      <c r="M815" s="4666"/>
      <c r="N815" s="4666"/>
      <c r="O815" s="4666"/>
      <c r="P815" s="1683" t="s">
        <v>52</v>
      </c>
      <c r="Q815" s="1683" t="s">
        <v>53</v>
      </c>
      <c r="R815" s="1702">
        <v>21</v>
      </c>
      <c r="S815" s="1703">
        <f>ROUND(K806,2)*R815</f>
        <v>817.53</v>
      </c>
    </row>
    <row r="816" spans="1:19" ht="45" customHeight="1" x14ac:dyDescent="0.25">
      <c r="A816" s="4666"/>
      <c r="B816" s="4666"/>
      <c r="C816" s="4666"/>
      <c r="D816" s="4666"/>
      <c r="E816" s="4666"/>
      <c r="F816" s="4666"/>
      <c r="G816" s="4666"/>
      <c r="H816" s="4666"/>
      <c r="I816" s="4666"/>
      <c r="J816" s="4666"/>
      <c r="K816" s="4666"/>
      <c r="L816" s="4666"/>
      <c r="M816" s="4666"/>
      <c r="N816" s="4666"/>
      <c r="O816" s="4666"/>
      <c r="P816" s="1683" t="s">
        <v>54</v>
      </c>
      <c r="Q816" s="1683" t="s">
        <v>55</v>
      </c>
      <c r="R816" s="1704">
        <v>21</v>
      </c>
      <c r="S816" s="1705">
        <f>ROUND(K806,2)*R816</f>
        <v>817.53</v>
      </c>
    </row>
    <row r="817" spans="1:19" ht="45" customHeight="1" x14ac:dyDescent="0.25">
      <c r="A817" s="4666"/>
      <c r="B817" s="4666"/>
      <c r="C817" s="4666"/>
      <c r="D817" s="4666"/>
      <c r="E817" s="4666"/>
      <c r="F817" s="4666"/>
      <c r="G817" s="4666"/>
      <c r="H817" s="4666"/>
      <c r="I817" s="4666"/>
      <c r="J817" s="4666"/>
      <c r="K817" s="4666"/>
      <c r="L817" s="4666"/>
      <c r="M817" s="4666"/>
      <c r="N817" s="4666"/>
      <c r="O817" s="4666"/>
      <c r="P817" s="1683" t="s">
        <v>56</v>
      </c>
      <c r="Q817" s="1683" t="s">
        <v>57</v>
      </c>
      <c r="R817" s="1706">
        <v>21</v>
      </c>
      <c r="S817" s="1707">
        <f>ROUND(K806,2)*R817</f>
        <v>817.53</v>
      </c>
    </row>
    <row r="818" spans="1:19" ht="45" customHeight="1" x14ac:dyDescent="0.25">
      <c r="A818" s="5485" t="s">
        <v>23</v>
      </c>
      <c r="B818" s="5485" t="s">
        <v>261</v>
      </c>
      <c r="C818" s="5485" t="s">
        <v>25</v>
      </c>
      <c r="D818" s="5485" t="s">
        <v>262</v>
      </c>
      <c r="E818" s="5485" t="s">
        <v>263</v>
      </c>
      <c r="F818" s="5486">
        <f>R818+R819+R820+R821+R822+R823+R824+R825+R826+R827+R828+R829</f>
        <v>252</v>
      </c>
      <c r="G818" s="5485" t="s">
        <v>28</v>
      </c>
      <c r="H818" s="5487">
        <v>17.86</v>
      </c>
      <c r="I818" s="5488">
        <v>17.86</v>
      </c>
      <c r="J818" s="5489">
        <v>0.2288</v>
      </c>
      <c r="K818" s="5490">
        <f>ROUND(I818,2)+(ROUND(I818,2)*J818)</f>
        <v>21.946368</v>
      </c>
      <c r="L818" s="5491">
        <f>ROUND(S818,2)+ROUND(S819,2)+ROUND(S820,2)+ROUND(S821,2)+ROUND(S822,2)+ROUND(S823,2)+ROUND(S824,2)+ROUND(S825,2)+ROUND(S826,2)+ROUND(S827,2)+ROUND(S828,2)+ROUND(S829,2)</f>
        <v>5531.3999999999987</v>
      </c>
      <c r="M818" s="5485"/>
      <c r="N818" s="5485" t="s">
        <v>56</v>
      </c>
      <c r="O818" s="5485" t="s">
        <v>238</v>
      </c>
      <c r="P818" s="1708" t="s">
        <v>20</v>
      </c>
      <c r="Q818" s="1708" t="s">
        <v>29</v>
      </c>
      <c r="R818" s="1709">
        <v>21</v>
      </c>
      <c r="S818" s="1710">
        <f>ROUND(K818,2)*R818</f>
        <v>460.95</v>
      </c>
    </row>
    <row r="819" spans="1:19" ht="45" customHeight="1" x14ac:dyDescent="0.25">
      <c r="A819" s="4666"/>
      <c r="B819" s="4666"/>
      <c r="C819" s="4666"/>
      <c r="D819" s="4666"/>
      <c r="E819" s="4666"/>
      <c r="F819" s="4666"/>
      <c r="G819" s="4666"/>
      <c r="H819" s="4666"/>
      <c r="I819" s="4666"/>
      <c r="J819" s="4666"/>
      <c r="K819" s="4666"/>
      <c r="L819" s="4666"/>
      <c r="M819" s="4666"/>
      <c r="N819" s="4666"/>
      <c r="O819" s="4666"/>
      <c r="P819" s="1708" t="s">
        <v>30</v>
      </c>
      <c r="Q819" s="1708" t="s">
        <v>37</v>
      </c>
      <c r="R819" s="1711">
        <v>21</v>
      </c>
      <c r="S819" s="1712">
        <f>ROUND(K818,2)*R819</f>
        <v>460.95</v>
      </c>
    </row>
    <row r="820" spans="1:19" ht="45" customHeight="1" x14ac:dyDescent="0.25">
      <c r="A820" s="4666"/>
      <c r="B820" s="4666"/>
      <c r="C820" s="4666"/>
      <c r="D820" s="4666"/>
      <c r="E820" s="4666"/>
      <c r="F820" s="4666"/>
      <c r="G820" s="4666"/>
      <c r="H820" s="4666"/>
      <c r="I820" s="4666"/>
      <c r="J820" s="4666"/>
      <c r="K820" s="4666"/>
      <c r="L820" s="4666"/>
      <c r="M820" s="4666"/>
      <c r="N820" s="4666"/>
      <c r="O820" s="4666"/>
      <c r="P820" s="1708" t="s">
        <v>38</v>
      </c>
      <c r="Q820" s="1708" t="s">
        <v>39</v>
      </c>
      <c r="R820" s="1713">
        <v>21</v>
      </c>
      <c r="S820" s="1714">
        <f>ROUND(K818,2)*R820</f>
        <v>460.95</v>
      </c>
    </row>
    <row r="821" spans="1:19" ht="45" customHeight="1" x14ac:dyDescent="0.25">
      <c r="A821" s="4666"/>
      <c r="B821" s="4666"/>
      <c r="C821" s="4666"/>
      <c r="D821" s="4666"/>
      <c r="E821" s="4666"/>
      <c r="F821" s="4666"/>
      <c r="G821" s="4666"/>
      <c r="H821" s="4666"/>
      <c r="I821" s="4666"/>
      <c r="J821" s="4666"/>
      <c r="K821" s="4666"/>
      <c r="L821" s="4666"/>
      <c r="M821" s="4666"/>
      <c r="N821" s="4666"/>
      <c r="O821" s="4666"/>
      <c r="P821" s="1708" t="s">
        <v>40</v>
      </c>
      <c r="Q821" s="1708" t="s">
        <v>41</v>
      </c>
      <c r="R821" s="1715">
        <v>21</v>
      </c>
      <c r="S821" s="1716">
        <f>ROUND(K818,2)*R821</f>
        <v>460.95</v>
      </c>
    </row>
    <row r="822" spans="1:19" ht="45" customHeight="1" x14ac:dyDescent="0.25">
      <c r="A822" s="4666"/>
      <c r="B822" s="4666"/>
      <c r="C822" s="4666"/>
      <c r="D822" s="4666"/>
      <c r="E822" s="4666"/>
      <c r="F822" s="4666"/>
      <c r="G822" s="4666"/>
      <c r="H822" s="4666"/>
      <c r="I822" s="4666"/>
      <c r="J822" s="4666"/>
      <c r="K822" s="4666"/>
      <c r="L822" s="4666"/>
      <c r="M822" s="4666"/>
      <c r="N822" s="4666"/>
      <c r="O822" s="4666"/>
      <c r="P822" s="1708" t="s">
        <v>42</v>
      </c>
      <c r="Q822" s="1708" t="s">
        <v>43</v>
      </c>
      <c r="R822" s="1717">
        <v>21</v>
      </c>
      <c r="S822" s="1718">
        <f>ROUND(K818,2)*R822</f>
        <v>460.95</v>
      </c>
    </row>
    <row r="823" spans="1:19" ht="45" customHeight="1" x14ac:dyDescent="0.25">
      <c r="A823" s="4666"/>
      <c r="B823" s="4666"/>
      <c r="C823" s="4666"/>
      <c r="D823" s="4666"/>
      <c r="E823" s="4666"/>
      <c r="F823" s="4666"/>
      <c r="G823" s="4666"/>
      <c r="H823" s="4666"/>
      <c r="I823" s="4666"/>
      <c r="J823" s="4666"/>
      <c r="K823" s="4666"/>
      <c r="L823" s="4666"/>
      <c r="M823" s="4666"/>
      <c r="N823" s="4666"/>
      <c r="O823" s="4666"/>
      <c r="P823" s="1708" t="s">
        <v>44</v>
      </c>
      <c r="Q823" s="1708" t="s">
        <v>45</v>
      </c>
      <c r="R823" s="1719">
        <v>21</v>
      </c>
      <c r="S823" s="1720">
        <f>ROUND(K818,2)*R823</f>
        <v>460.95</v>
      </c>
    </row>
    <row r="824" spans="1:19" ht="45" customHeight="1" x14ac:dyDescent="0.25">
      <c r="A824" s="4666"/>
      <c r="B824" s="4666"/>
      <c r="C824" s="4666"/>
      <c r="D824" s="4666"/>
      <c r="E824" s="4666"/>
      <c r="F824" s="4666"/>
      <c r="G824" s="4666"/>
      <c r="H824" s="4666"/>
      <c r="I824" s="4666"/>
      <c r="J824" s="4666"/>
      <c r="K824" s="4666"/>
      <c r="L824" s="4666"/>
      <c r="M824" s="4666"/>
      <c r="N824" s="4666"/>
      <c r="O824" s="4666"/>
      <c r="P824" s="1708" t="s">
        <v>46</v>
      </c>
      <c r="Q824" s="1708" t="s">
        <v>47</v>
      </c>
      <c r="R824" s="1721">
        <v>21</v>
      </c>
      <c r="S824" s="1722">
        <f>ROUND(K818,2)*R824</f>
        <v>460.95</v>
      </c>
    </row>
    <row r="825" spans="1:19" ht="45" customHeight="1" x14ac:dyDescent="0.25">
      <c r="A825" s="4666"/>
      <c r="B825" s="4666"/>
      <c r="C825" s="4666"/>
      <c r="D825" s="4666"/>
      <c r="E825" s="4666"/>
      <c r="F825" s="4666"/>
      <c r="G825" s="4666"/>
      <c r="H825" s="4666"/>
      <c r="I825" s="4666"/>
      <c r="J825" s="4666"/>
      <c r="K825" s="4666"/>
      <c r="L825" s="4666"/>
      <c r="M825" s="4666"/>
      <c r="N825" s="4666"/>
      <c r="O825" s="4666"/>
      <c r="P825" s="1708" t="s">
        <v>48</v>
      </c>
      <c r="Q825" s="1708" t="s">
        <v>49</v>
      </c>
      <c r="R825" s="1723">
        <v>21</v>
      </c>
      <c r="S825" s="1724">
        <f>ROUND(K818,2)*R825</f>
        <v>460.95</v>
      </c>
    </row>
    <row r="826" spans="1:19" ht="45" customHeight="1" x14ac:dyDescent="0.25">
      <c r="A826" s="4666"/>
      <c r="B826" s="4666"/>
      <c r="C826" s="4666"/>
      <c r="D826" s="4666"/>
      <c r="E826" s="4666"/>
      <c r="F826" s="4666"/>
      <c r="G826" s="4666"/>
      <c r="H826" s="4666"/>
      <c r="I826" s="4666"/>
      <c r="J826" s="4666"/>
      <c r="K826" s="4666"/>
      <c r="L826" s="4666"/>
      <c r="M826" s="4666"/>
      <c r="N826" s="4666"/>
      <c r="O826" s="4666"/>
      <c r="P826" s="1708" t="s">
        <v>50</v>
      </c>
      <c r="Q826" s="1708" t="s">
        <v>51</v>
      </c>
      <c r="R826" s="1725">
        <v>21</v>
      </c>
      <c r="S826" s="1726">
        <f>ROUND(K818,2)*R826</f>
        <v>460.95</v>
      </c>
    </row>
    <row r="827" spans="1:19" ht="45" customHeight="1" x14ac:dyDescent="0.25">
      <c r="A827" s="4666"/>
      <c r="B827" s="4666"/>
      <c r="C827" s="4666"/>
      <c r="D827" s="4666"/>
      <c r="E827" s="4666"/>
      <c r="F827" s="4666"/>
      <c r="G827" s="4666"/>
      <c r="H827" s="4666"/>
      <c r="I827" s="4666"/>
      <c r="J827" s="4666"/>
      <c r="K827" s="4666"/>
      <c r="L827" s="4666"/>
      <c r="M827" s="4666"/>
      <c r="N827" s="4666"/>
      <c r="O827" s="4666"/>
      <c r="P827" s="1708" t="s">
        <v>52</v>
      </c>
      <c r="Q827" s="1708" t="s">
        <v>53</v>
      </c>
      <c r="R827" s="1727">
        <v>21</v>
      </c>
      <c r="S827" s="1728">
        <f>ROUND(K818,2)*R827</f>
        <v>460.95</v>
      </c>
    </row>
    <row r="828" spans="1:19" ht="45" customHeight="1" x14ac:dyDescent="0.25">
      <c r="A828" s="4666"/>
      <c r="B828" s="4666"/>
      <c r="C828" s="4666"/>
      <c r="D828" s="4666"/>
      <c r="E828" s="4666"/>
      <c r="F828" s="4666"/>
      <c r="G828" s="4666"/>
      <c r="H828" s="4666"/>
      <c r="I828" s="4666"/>
      <c r="J828" s="4666"/>
      <c r="K828" s="4666"/>
      <c r="L828" s="4666"/>
      <c r="M828" s="4666"/>
      <c r="N828" s="4666"/>
      <c r="O828" s="4666"/>
      <c r="P828" s="1708" t="s">
        <v>54</v>
      </c>
      <c r="Q828" s="1708" t="s">
        <v>55</v>
      </c>
      <c r="R828" s="1729">
        <v>21</v>
      </c>
      <c r="S828" s="1730">
        <f>ROUND(K818,2)*R828</f>
        <v>460.95</v>
      </c>
    </row>
    <row r="829" spans="1:19" ht="45" customHeight="1" x14ac:dyDescent="0.25">
      <c r="A829" s="4666"/>
      <c r="B829" s="4666"/>
      <c r="C829" s="4666"/>
      <c r="D829" s="4666"/>
      <c r="E829" s="4666"/>
      <c r="F829" s="4666"/>
      <c r="G829" s="4666"/>
      <c r="H829" s="4666"/>
      <c r="I829" s="4666"/>
      <c r="J829" s="4666"/>
      <c r="K829" s="4666"/>
      <c r="L829" s="4666"/>
      <c r="M829" s="4666"/>
      <c r="N829" s="4666"/>
      <c r="O829" s="4666"/>
      <c r="P829" s="1708" t="s">
        <v>56</v>
      </c>
      <c r="Q829" s="1708" t="s">
        <v>57</v>
      </c>
      <c r="R829" s="1731">
        <v>21</v>
      </c>
      <c r="S829" s="1732">
        <f>ROUND(K818,2)*R829</f>
        <v>460.95</v>
      </c>
    </row>
    <row r="830" spans="1:19" ht="45" customHeight="1" x14ac:dyDescent="0.25">
      <c r="A830" s="1733" t="s">
        <v>19</v>
      </c>
      <c r="B830" s="1733" t="s">
        <v>56</v>
      </c>
      <c r="C830" s="1733" t="s">
        <v>21</v>
      </c>
      <c r="D830" s="1733" t="s">
        <v>21</v>
      </c>
      <c r="E830" s="1733" t="s">
        <v>264</v>
      </c>
      <c r="F830" s="1733" t="s">
        <v>21</v>
      </c>
      <c r="G830" s="1733" t="s">
        <v>21</v>
      </c>
      <c r="H830" s="1733" t="s">
        <v>21</v>
      </c>
      <c r="I830" s="1733" t="s">
        <v>21</v>
      </c>
      <c r="J830" s="1733" t="s">
        <v>21</v>
      </c>
      <c r="K830" s="1733" t="s">
        <v>21</v>
      </c>
      <c r="L830" s="1734">
        <f>ROUND(L831,2)+ROUND(L843,2)+ROUND(L855,2)+ROUND(L867,2)+ROUND(L879,2)+ROUND(L891,2)+ROUND(L903,2)+ROUND(L915,2)+ROUND(L927,2)+ROUND(L939,2)+ROUND(L951,2)</f>
        <v>140450.75999999998</v>
      </c>
      <c r="M830" s="1733" t="s">
        <v>21</v>
      </c>
      <c r="N830" s="1733" t="s">
        <v>21</v>
      </c>
      <c r="O830" s="1733" t="s">
        <v>21</v>
      </c>
      <c r="P830" s="1733" t="s">
        <v>21</v>
      </c>
      <c r="Q830" s="1733" t="s">
        <v>21</v>
      </c>
      <c r="R830" s="1733" t="s">
        <v>21</v>
      </c>
      <c r="S830" s="1733" t="s">
        <v>21</v>
      </c>
    </row>
    <row r="831" spans="1:19" ht="45" customHeight="1" x14ac:dyDescent="0.25">
      <c r="A831" s="5464" t="s">
        <v>23</v>
      </c>
      <c r="B831" s="5464" t="s">
        <v>265</v>
      </c>
      <c r="C831" s="5464" t="s">
        <v>25</v>
      </c>
      <c r="D831" s="5464" t="s">
        <v>266</v>
      </c>
      <c r="E831" s="5464" t="s">
        <v>267</v>
      </c>
      <c r="F831" s="5465">
        <f>R831+R832+R833+R834+R835+R836+R837+R838+R839+R840+R841+R842</f>
        <v>646.43999999999994</v>
      </c>
      <c r="G831" s="5464" t="s">
        <v>28</v>
      </c>
      <c r="H831" s="5466">
        <v>0.74</v>
      </c>
      <c r="I831" s="5467">
        <v>0.74</v>
      </c>
      <c r="J831" s="5468">
        <v>0.2288</v>
      </c>
      <c r="K831" s="5469">
        <f>ROUND(I831,2)+(ROUND(I831,2)*J831)</f>
        <v>0.90931200000000001</v>
      </c>
      <c r="L831" s="5470">
        <f>ROUND(S831,2)+ROUND(S832,2)+ROUND(S833,2)+ROUND(S834,2)+ROUND(S835,2)+ROUND(S836,2)+ROUND(S837,2)+ROUND(S838,2)+ROUND(S839,2)+ROUND(S840,2)+ROUND(S841,2)+ROUND(S842,2)</f>
        <v>588.2399999999999</v>
      </c>
      <c r="M831" s="5464"/>
      <c r="N831" s="5464" t="s">
        <v>268</v>
      </c>
      <c r="O831" s="5464" t="s">
        <v>264</v>
      </c>
      <c r="P831" s="1735" t="s">
        <v>20</v>
      </c>
      <c r="Q831" s="1735" t="s">
        <v>29</v>
      </c>
      <c r="R831" s="1736">
        <v>53.87</v>
      </c>
      <c r="S831" s="1737">
        <f>ROUND(K831,2)*R831</f>
        <v>49.021700000000003</v>
      </c>
    </row>
    <row r="832" spans="1:19" ht="45" customHeight="1" x14ac:dyDescent="0.25">
      <c r="A832" s="4666"/>
      <c r="B832" s="4666"/>
      <c r="C832" s="4666"/>
      <c r="D832" s="4666"/>
      <c r="E832" s="4666"/>
      <c r="F832" s="4666"/>
      <c r="G832" s="4666"/>
      <c r="H832" s="4666"/>
      <c r="I832" s="4666"/>
      <c r="J832" s="4666"/>
      <c r="K832" s="4666"/>
      <c r="L832" s="4666"/>
      <c r="M832" s="4666"/>
      <c r="N832" s="4666"/>
      <c r="O832" s="4666"/>
      <c r="P832" s="1735" t="s">
        <v>30</v>
      </c>
      <c r="Q832" s="1735" t="s">
        <v>37</v>
      </c>
      <c r="R832" s="1738">
        <v>53.87</v>
      </c>
      <c r="S832" s="1739">
        <f>ROUND(K831,2)*R832</f>
        <v>49.021700000000003</v>
      </c>
    </row>
    <row r="833" spans="1:19" ht="45" customHeight="1" x14ac:dyDescent="0.25">
      <c r="A833" s="4666"/>
      <c r="B833" s="4666"/>
      <c r="C833" s="4666"/>
      <c r="D833" s="4666"/>
      <c r="E833" s="4666"/>
      <c r="F833" s="4666"/>
      <c r="G833" s="4666"/>
      <c r="H833" s="4666"/>
      <c r="I833" s="4666"/>
      <c r="J833" s="4666"/>
      <c r="K833" s="4666"/>
      <c r="L833" s="4666"/>
      <c r="M833" s="4666"/>
      <c r="N833" s="4666"/>
      <c r="O833" s="4666"/>
      <c r="P833" s="1735" t="s">
        <v>38</v>
      </c>
      <c r="Q833" s="1735" t="s">
        <v>39</v>
      </c>
      <c r="R833" s="1740">
        <v>53.87</v>
      </c>
      <c r="S833" s="1741">
        <f>ROUND(K831,2)*R833</f>
        <v>49.021700000000003</v>
      </c>
    </row>
    <row r="834" spans="1:19" ht="45" customHeight="1" x14ac:dyDescent="0.25">
      <c r="A834" s="4666"/>
      <c r="B834" s="4666"/>
      <c r="C834" s="4666"/>
      <c r="D834" s="4666"/>
      <c r="E834" s="4666"/>
      <c r="F834" s="4666"/>
      <c r="G834" s="4666"/>
      <c r="H834" s="4666"/>
      <c r="I834" s="4666"/>
      <c r="J834" s="4666"/>
      <c r="K834" s="4666"/>
      <c r="L834" s="4666"/>
      <c r="M834" s="4666"/>
      <c r="N834" s="4666"/>
      <c r="O834" s="4666"/>
      <c r="P834" s="1735" t="s">
        <v>40</v>
      </c>
      <c r="Q834" s="1735" t="s">
        <v>41</v>
      </c>
      <c r="R834" s="1742">
        <v>53.87</v>
      </c>
      <c r="S834" s="1743">
        <f>ROUND(K831,2)*R834</f>
        <v>49.021700000000003</v>
      </c>
    </row>
    <row r="835" spans="1:19" ht="45" customHeight="1" x14ac:dyDescent="0.25">
      <c r="A835" s="4666"/>
      <c r="B835" s="4666"/>
      <c r="C835" s="4666"/>
      <c r="D835" s="4666"/>
      <c r="E835" s="4666"/>
      <c r="F835" s="4666"/>
      <c r="G835" s="4666"/>
      <c r="H835" s="4666"/>
      <c r="I835" s="4666"/>
      <c r="J835" s="4666"/>
      <c r="K835" s="4666"/>
      <c r="L835" s="4666"/>
      <c r="M835" s="4666"/>
      <c r="N835" s="4666"/>
      <c r="O835" s="4666"/>
      <c r="P835" s="1735" t="s">
        <v>42</v>
      </c>
      <c r="Q835" s="1735" t="s">
        <v>43</v>
      </c>
      <c r="R835" s="1744">
        <v>53.87</v>
      </c>
      <c r="S835" s="1745">
        <f>ROUND(K831,2)*R835</f>
        <v>49.021700000000003</v>
      </c>
    </row>
    <row r="836" spans="1:19" ht="45" customHeight="1" x14ac:dyDescent="0.25">
      <c r="A836" s="4666"/>
      <c r="B836" s="4666"/>
      <c r="C836" s="4666"/>
      <c r="D836" s="4666"/>
      <c r="E836" s="4666"/>
      <c r="F836" s="4666"/>
      <c r="G836" s="4666"/>
      <c r="H836" s="4666"/>
      <c r="I836" s="4666"/>
      <c r="J836" s="4666"/>
      <c r="K836" s="4666"/>
      <c r="L836" s="4666"/>
      <c r="M836" s="4666"/>
      <c r="N836" s="4666"/>
      <c r="O836" s="4666"/>
      <c r="P836" s="1735" t="s">
        <v>44</v>
      </c>
      <c r="Q836" s="1735" t="s">
        <v>45</v>
      </c>
      <c r="R836" s="1746">
        <v>53.87</v>
      </c>
      <c r="S836" s="1747">
        <f>ROUND(K831,2)*R836</f>
        <v>49.021700000000003</v>
      </c>
    </row>
    <row r="837" spans="1:19" ht="45" customHeight="1" x14ac:dyDescent="0.25">
      <c r="A837" s="4666"/>
      <c r="B837" s="4666"/>
      <c r="C837" s="4666"/>
      <c r="D837" s="4666"/>
      <c r="E837" s="4666"/>
      <c r="F837" s="4666"/>
      <c r="G837" s="4666"/>
      <c r="H837" s="4666"/>
      <c r="I837" s="4666"/>
      <c r="J837" s="4666"/>
      <c r="K837" s="4666"/>
      <c r="L837" s="4666"/>
      <c r="M837" s="4666"/>
      <c r="N837" s="4666"/>
      <c r="O837" s="4666"/>
      <c r="P837" s="1735" t="s">
        <v>46</v>
      </c>
      <c r="Q837" s="1735" t="s">
        <v>47</v>
      </c>
      <c r="R837" s="1748">
        <v>53.87</v>
      </c>
      <c r="S837" s="1749">
        <f>ROUND(K831,2)*R837</f>
        <v>49.021700000000003</v>
      </c>
    </row>
    <row r="838" spans="1:19" ht="45" customHeight="1" x14ac:dyDescent="0.25">
      <c r="A838" s="4666"/>
      <c r="B838" s="4666"/>
      <c r="C838" s="4666"/>
      <c r="D838" s="4666"/>
      <c r="E838" s="4666"/>
      <c r="F838" s="4666"/>
      <c r="G838" s="4666"/>
      <c r="H838" s="4666"/>
      <c r="I838" s="4666"/>
      <c r="J838" s="4666"/>
      <c r="K838" s="4666"/>
      <c r="L838" s="4666"/>
      <c r="M838" s="4666"/>
      <c r="N838" s="4666"/>
      <c r="O838" s="4666"/>
      <c r="P838" s="1735" t="s">
        <v>48</v>
      </c>
      <c r="Q838" s="1735" t="s">
        <v>49</v>
      </c>
      <c r="R838" s="1750">
        <v>53.87</v>
      </c>
      <c r="S838" s="1751">
        <f>ROUND(K831,2)*R838</f>
        <v>49.021700000000003</v>
      </c>
    </row>
    <row r="839" spans="1:19" ht="45" customHeight="1" x14ac:dyDescent="0.25">
      <c r="A839" s="4666"/>
      <c r="B839" s="4666"/>
      <c r="C839" s="4666"/>
      <c r="D839" s="4666"/>
      <c r="E839" s="4666"/>
      <c r="F839" s="4666"/>
      <c r="G839" s="4666"/>
      <c r="H839" s="4666"/>
      <c r="I839" s="4666"/>
      <c r="J839" s="4666"/>
      <c r="K839" s="4666"/>
      <c r="L839" s="4666"/>
      <c r="M839" s="4666"/>
      <c r="N839" s="4666"/>
      <c r="O839" s="4666"/>
      <c r="P839" s="1735" t="s">
        <v>50</v>
      </c>
      <c r="Q839" s="1735" t="s">
        <v>51</v>
      </c>
      <c r="R839" s="1752">
        <v>53.87</v>
      </c>
      <c r="S839" s="1753">
        <f>ROUND(K831,2)*R839</f>
        <v>49.021700000000003</v>
      </c>
    </row>
    <row r="840" spans="1:19" ht="45" customHeight="1" x14ac:dyDescent="0.25">
      <c r="A840" s="4666"/>
      <c r="B840" s="4666"/>
      <c r="C840" s="4666"/>
      <c r="D840" s="4666"/>
      <c r="E840" s="4666"/>
      <c r="F840" s="4666"/>
      <c r="G840" s="4666"/>
      <c r="H840" s="4666"/>
      <c r="I840" s="4666"/>
      <c r="J840" s="4666"/>
      <c r="K840" s="4666"/>
      <c r="L840" s="4666"/>
      <c r="M840" s="4666"/>
      <c r="N840" s="4666"/>
      <c r="O840" s="4666"/>
      <c r="P840" s="1735" t="s">
        <v>52</v>
      </c>
      <c r="Q840" s="1735" t="s">
        <v>53</v>
      </c>
      <c r="R840" s="1754">
        <v>53.87</v>
      </c>
      <c r="S840" s="1755">
        <f>ROUND(K831,2)*R840</f>
        <v>49.021700000000003</v>
      </c>
    </row>
    <row r="841" spans="1:19" ht="45" customHeight="1" x14ac:dyDescent="0.25">
      <c r="A841" s="4666"/>
      <c r="B841" s="4666"/>
      <c r="C841" s="4666"/>
      <c r="D841" s="4666"/>
      <c r="E841" s="4666"/>
      <c r="F841" s="4666"/>
      <c r="G841" s="4666"/>
      <c r="H841" s="4666"/>
      <c r="I841" s="4666"/>
      <c r="J841" s="4666"/>
      <c r="K841" s="4666"/>
      <c r="L841" s="4666"/>
      <c r="M841" s="4666"/>
      <c r="N841" s="4666"/>
      <c r="O841" s="4666"/>
      <c r="P841" s="1735" t="s">
        <v>54</v>
      </c>
      <c r="Q841" s="1735" t="s">
        <v>55</v>
      </c>
      <c r="R841" s="1756">
        <v>53.87</v>
      </c>
      <c r="S841" s="1757">
        <f>ROUND(K831,2)*R841</f>
        <v>49.021700000000003</v>
      </c>
    </row>
    <row r="842" spans="1:19" ht="45" customHeight="1" x14ac:dyDescent="0.25">
      <c r="A842" s="4666"/>
      <c r="B842" s="4666"/>
      <c r="C842" s="4666"/>
      <c r="D842" s="4666"/>
      <c r="E842" s="4666"/>
      <c r="F842" s="4666"/>
      <c r="G842" s="4666"/>
      <c r="H842" s="4666"/>
      <c r="I842" s="4666"/>
      <c r="J842" s="4666"/>
      <c r="K842" s="4666"/>
      <c r="L842" s="4666"/>
      <c r="M842" s="4666"/>
      <c r="N842" s="4666"/>
      <c r="O842" s="4666"/>
      <c r="P842" s="1735" t="s">
        <v>56</v>
      </c>
      <c r="Q842" s="1735" t="s">
        <v>57</v>
      </c>
      <c r="R842" s="1758">
        <v>53.87</v>
      </c>
      <c r="S842" s="1759">
        <f>ROUND(K831,2)*R842</f>
        <v>49.021700000000003</v>
      </c>
    </row>
    <row r="843" spans="1:19" ht="45" customHeight="1" x14ac:dyDescent="0.25">
      <c r="A843" s="5471" t="s">
        <v>23</v>
      </c>
      <c r="B843" s="5471" t="s">
        <v>269</v>
      </c>
      <c r="C843" s="5471" t="s">
        <v>25</v>
      </c>
      <c r="D843" s="5471" t="s">
        <v>270</v>
      </c>
      <c r="E843" s="5471" t="s">
        <v>271</v>
      </c>
      <c r="F843" s="5472">
        <f>R843+R844+R845+R846+R847+R848+R849+R850+R851+R852+R853+R854</f>
        <v>64.679999999999993</v>
      </c>
      <c r="G843" s="5471" t="s">
        <v>35</v>
      </c>
      <c r="H843" s="5473">
        <v>163.78</v>
      </c>
      <c r="I843" s="5474">
        <v>163.78</v>
      </c>
      <c r="J843" s="5475">
        <v>0.2288</v>
      </c>
      <c r="K843" s="5476">
        <f>ROUND(I843,2)+(ROUND(I843,2)*J843)</f>
        <v>201.25286399999999</v>
      </c>
      <c r="L843" s="5477">
        <f>ROUND(S843,2)+ROUND(S844,2)+ROUND(S845,2)+ROUND(S846,2)+ROUND(S847,2)+ROUND(S848,2)+ROUND(S849,2)+ROUND(S850,2)+ROUND(S851,2)+ROUND(S852,2)+ROUND(S853,2)+ROUND(S854,2)</f>
        <v>13016.88</v>
      </c>
      <c r="M843" s="5471"/>
      <c r="N843" s="5471" t="s">
        <v>268</v>
      </c>
      <c r="O843" s="5471" t="s">
        <v>264</v>
      </c>
      <c r="P843" s="1760" t="s">
        <v>20</v>
      </c>
      <c r="Q843" s="1760" t="s">
        <v>29</v>
      </c>
      <c r="R843" s="1761">
        <v>5.39</v>
      </c>
      <c r="S843" s="1762">
        <f>ROUND(K843,2)*R843</f>
        <v>1084.7375</v>
      </c>
    </row>
    <row r="844" spans="1:19" ht="45" customHeight="1" x14ac:dyDescent="0.25">
      <c r="A844" s="4666"/>
      <c r="B844" s="4666"/>
      <c r="C844" s="4666"/>
      <c r="D844" s="4666"/>
      <c r="E844" s="4666"/>
      <c r="F844" s="4666"/>
      <c r="G844" s="4666"/>
      <c r="H844" s="4666"/>
      <c r="I844" s="4666"/>
      <c r="J844" s="4666"/>
      <c r="K844" s="4666"/>
      <c r="L844" s="4666"/>
      <c r="M844" s="4666"/>
      <c r="N844" s="4666"/>
      <c r="O844" s="4666"/>
      <c r="P844" s="1760" t="s">
        <v>30</v>
      </c>
      <c r="Q844" s="1760" t="s">
        <v>37</v>
      </c>
      <c r="R844" s="1763">
        <v>5.39</v>
      </c>
      <c r="S844" s="1764">
        <f>ROUND(K843,2)*R844</f>
        <v>1084.7375</v>
      </c>
    </row>
    <row r="845" spans="1:19" ht="45" customHeight="1" x14ac:dyDescent="0.25">
      <c r="A845" s="4666"/>
      <c r="B845" s="4666"/>
      <c r="C845" s="4666"/>
      <c r="D845" s="4666"/>
      <c r="E845" s="4666"/>
      <c r="F845" s="4666"/>
      <c r="G845" s="4666"/>
      <c r="H845" s="4666"/>
      <c r="I845" s="4666"/>
      <c r="J845" s="4666"/>
      <c r="K845" s="4666"/>
      <c r="L845" s="4666"/>
      <c r="M845" s="4666"/>
      <c r="N845" s="4666"/>
      <c r="O845" s="4666"/>
      <c r="P845" s="1760" t="s">
        <v>38</v>
      </c>
      <c r="Q845" s="1760" t="s">
        <v>39</v>
      </c>
      <c r="R845" s="1765">
        <v>5.39</v>
      </c>
      <c r="S845" s="1766">
        <f>ROUND(K843,2)*R845</f>
        <v>1084.7375</v>
      </c>
    </row>
    <row r="846" spans="1:19" ht="45" customHeight="1" x14ac:dyDescent="0.25">
      <c r="A846" s="4666"/>
      <c r="B846" s="4666"/>
      <c r="C846" s="4666"/>
      <c r="D846" s="4666"/>
      <c r="E846" s="4666"/>
      <c r="F846" s="4666"/>
      <c r="G846" s="4666"/>
      <c r="H846" s="4666"/>
      <c r="I846" s="4666"/>
      <c r="J846" s="4666"/>
      <c r="K846" s="4666"/>
      <c r="L846" s="4666"/>
      <c r="M846" s="4666"/>
      <c r="N846" s="4666"/>
      <c r="O846" s="4666"/>
      <c r="P846" s="1760" t="s">
        <v>40</v>
      </c>
      <c r="Q846" s="1760" t="s">
        <v>41</v>
      </c>
      <c r="R846" s="1767">
        <v>5.39</v>
      </c>
      <c r="S846" s="1768">
        <f>ROUND(K843,2)*R846</f>
        <v>1084.7375</v>
      </c>
    </row>
    <row r="847" spans="1:19" ht="45" customHeight="1" x14ac:dyDescent="0.25">
      <c r="A847" s="4666"/>
      <c r="B847" s="4666"/>
      <c r="C847" s="4666"/>
      <c r="D847" s="4666"/>
      <c r="E847" s="4666"/>
      <c r="F847" s="4666"/>
      <c r="G847" s="4666"/>
      <c r="H847" s="4666"/>
      <c r="I847" s="4666"/>
      <c r="J847" s="4666"/>
      <c r="K847" s="4666"/>
      <c r="L847" s="4666"/>
      <c r="M847" s="4666"/>
      <c r="N847" s="4666"/>
      <c r="O847" s="4666"/>
      <c r="P847" s="1760" t="s">
        <v>42</v>
      </c>
      <c r="Q847" s="1760" t="s">
        <v>43</v>
      </c>
      <c r="R847" s="1769">
        <v>5.39</v>
      </c>
      <c r="S847" s="1770">
        <f>ROUND(K843,2)*R847</f>
        <v>1084.7375</v>
      </c>
    </row>
    <row r="848" spans="1:19" ht="45" customHeight="1" x14ac:dyDescent="0.25">
      <c r="A848" s="4666"/>
      <c r="B848" s="4666"/>
      <c r="C848" s="4666"/>
      <c r="D848" s="4666"/>
      <c r="E848" s="4666"/>
      <c r="F848" s="4666"/>
      <c r="G848" s="4666"/>
      <c r="H848" s="4666"/>
      <c r="I848" s="4666"/>
      <c r="J848" s="4666"/>
      <c r="K848" s="4666"/>
      <c r="L848" s="4666"/>
      <c r="M848" s="4666"/>
      <c r="N848" s="4666"/>
      <c r="O848" s="4666"/>
      <c r="P848" s="1760" t="s">
        <v>44</v>
      </c>
      <c r="Q848" s="1760" t="s">
        <v>45</v>
      </c>
      <c r="R848" s="1771">
        <v>5.39</v>
      </c>
      <c r="S848" s="1772">
        <f>ROUND(K843,2)*R848</f>
        <v>1084.7375</v>
      </c>
    </row>
    <row r="849" spans="1:19" ht="45" customHeight="1" x14ac:dyDescent="0.25">
      <c r="A849" s="4666"/>
      <c r="B849" s="4666"/>
      <c r="C849" s="4666"/>
      <c r="D849" s="4666"/>
      <c r="E849" s="4666"/>
      <c r="F849" s="4666"/>
      <c r="G849" s="4666"/>
      <c r="H849" s="4666"/>
      <c r="I849" s="4666"/>
      <c r="J849" s="4666"/>
      <c r="K849" s="4666"/>
      <c r="L849" s="4666"/>
      <c r="M849" s="4666"/>
      <c r="N849" s="4666"/>
      <c r="O849" s="4666"/>
      <c r="P849" s="1760" t="s">
        <v>46</v>
      </c>
      <c r="Q849" s="1760" t="s">
        <v>47</v>
      </c>
      <c r="R849" s="1773">
        <v>5.39</v>
      </c>
      <c r="S849" s="1774">
        <f>ROUND(K843,2)*R849</f>
        <v>1084.7375</v>
      </c>
    </row>
    <row r="850" spans="1:19" ht="45" customHeight="1" x14ac:dyDescent="0.25">
      <c r="A850" s="4666"/>
      <c r="B850" s="4666"/>
      <c r="C850" s="4666"/>
      <c r="D850" s="4666"/>
      <c r="E850" s="4666"/>
      <c r="F850" s="4666"/>
      <c r="G850" s="4666"/>
      <c r="H850" s="4666"/>
      <c r="I850" s="4666"/>
      <c r="J850" s="4666"/>
      <c r="K850" s="4666"/>
      <c r="L850" s="4666"/>
      <c r="M850" s="4666"/>
      <c r="N850" s="4666"/>
      <c r="O850" s="4666"/>
      <c r="P850" s="1760" t="s">
        <v>48</v>
      </c>
      <c r="Q850" s="1760" t="s">
        <v>49</v>
      </c>
      <c r="R850" s="1775">
        <v>5.39</v>
      </c>
      <c r="S850" s="1776">
        <f>ROUND(K843,2)*R850</f>
        <v>1084.7375</v>
      </c>
    </row>
    <row r="851" spans="1:19" ht="45" customHeight="1" x14ac:dyDescent="0.25">
      <c r="A851" s="4666"/>
      <c r="B851" s="4666"/>
      <c r="C851" s="4666"/>
      <c r="D851" s="4666"/>
      <c r="E851" s="4666"/>
      <c r="F851" s="4666"/>
      <c r="G851" s="4666"/>
      <c r="H851" s="4666"/>
      <c r="I851" s="4666"/>
      <c r="J851" s="4666"/>
      <c r="K851" s="4666"/>
      <c r="L851" s="4666"/>
      <c r="M851" s="4666"/>
      <c r="N851" s="4666"/>
      <c r="O851" s="4666"/>
      <c r="P851" s="1760" t="s">
        <v>50</v>
      </c>
      <c r="Q851" s="1760" t="s">
        <v>51</v>
      </c>
      <c r="R851" s="1777">
        <v>5.39</v>
      </c>
      <c r="S851" s="1778">
        <f>ROUND(K843,2)*R851</f>
        <v>1084.7375</v>
      </c>
    </row>
    <row r="852" spans="1:19" ht="45" customHeight="1" x14ac:dyDescent="0.25">
      <c r="A852" s="4666"/>
      <c r="B852" s="4666"/>
      <c r="C852" s="4666"/>
      <c r="D852" s="4666"/>
      <c r="E852" s="4666"/>
      <c r="F852" s="4666"/>
      <c r="G852" s="4666"/>
      <c r="H852" s="4666"/>
      <c r="I852" s="4666"/>
      <c r="J852" s="4666"/>
      <c r="K852" s="4666"/>
      <c r="L852" s="4666"/>
      <c r="M852" s="4666"/>
      <c r="N852" s="4666"/>
      <c r="O852" s="4666"/>
      <c r="P852" s="1760" t="s">
        <v>52</v>
      </c>
      <c r="Q852" s="1760" t="s">
        <v>53</v>
      </c>
      <c r="R852" s="1779">
        <v>5.39</v>
      </c>
      <c r="S852" s="1780">
        <f>ROUND(K843,2)*R852</f>
        <v>1084.7375</v>
      </c>
    </row>
    <row r="853" spans="1:19" ht="45" customHeight="1" x14ac:dyDescent="0.25">
      <c r="A853" s="4666"/>
      <c r="B853" s="4666"/>
      <c r="C853" s="4666"/>
      <c r="D853" s="4666"/>
      <c r="E853" s="4666"/>
      <c r="F853" s="4666"/>
      <c r="G853" s="4666"/>
      <c r="H853" s="4666"/>
      <c r="I853" s="4666"/>
      <c r="J853" s="4666"/>
      <c r="K853" s="4666"/>
      <c r="L853" s="4666"/>
      <c r="M853" s="4666"/>
      <c r="N853" s="4666"/>
      <c r="O853" s="4666"/>
      <c r="P853" s="1760" t="s">
        <v>54</v>
      </c>
      <c r="Q853" s="1760" t="s">
        <v>55</v>
      </c>
      <c r="R853" s="1781">
        <v>5.39</v>
      </c>
      <c r="S853" s="1782">
        <f>ROUND(K843,2)*R853</f>
        <v>1084.7375</v>
      </c>
    </row>
    <row r="854" spans="1:19" ht="45" customHeight="1" x14ac:dyDescent="0.25">
      <c r="A854" s="4666"/>
      <c r="B854" s="4666"/>
      <c r="C854" s="4666"/>
      <c r="D854" s="4666"/>
      <c r="E854" s="4666"/>
      <c r="F854" s="4666"/>
      <c r="G854" s="4666"/>
      <c r="H854" s="4666"/>
      <c r="I854" s="4666"/>
      <c r="J854" s="4666"/>
      <c r="K854" s="4666"/>
      <c r="L854" s="4666"/>
      <c r="M854" s="4666"/>
      <c r="N854" s="4666"/>
      <c r="O854" s="4666"/>
      <c r="P854" s="1760" t="s">
        <v>56</v>
      </c>
      <c r="Q854" s="1760" t="s">
        <v>57</v>
      </c>
      <c r="R854" s="1783">
        <v>5.39</v>
      </c>
      <c r="S854" s="1784">
        <f>ROUND(K843,2)*R854</f>
        <v>1084.7375</v>
      </c>
    </row>
    <row r="855" spans="1:19" ht="45" customHeight="1" x14ac:dyDescent="0.25">
      <c r="A855" s="5450" t="s">
        <v>23</v>
      </c>
      <c r="B855" s="5450" t="s">
        <v>272</v>
      </c>
      <c r="C855" s="5450" t="s">
        <v>25</v>
      </c>
      <c r="D855" s="5450" t="s">
        <v>273</v>
      </c>
      <c r="E855" s="5450" t="s">
        <v>274</v>
      </c>
      <c r="F855" s="5451">
        <f>R855+R856+R857+R858+R859+R860+R861+R862+R863+R864+R865+R866</f>
        <v>646.43999999999994</v>
      </c>
      <c r="G855" s="5450" t="s">
        <v>28</v>
      </c>
      <c r="H855" s="5452">
        <v>2.79</v>
      </c>
      <c r="I855" s="5453">
        <v>2.79</v>
      </c>
      <c r="J855" s="5454">
        <v>0.2288</v>
      </c>
      <c r="K855" s="5455">
        <f>ROUND(I855,2)+(ROUND(I855,2)*J855)</f>
        <v>3.4283520000000003</v>
      </c>
      <c r="L855" s="5456">
        <f>ROUND(S855,2)+ROUND(S856,2)+ROUND(S857,2)+ROUND(S858,2)+ROUND(S859,2)+ROUND(S860,2)+ROUND(S861,2)+ROUND(S862,2)+ROUND(S863,2)+ROUND(S864,2)+ROUND(S865,2)+ROUND(S866,2)</f>
        <v>2217.2400000000002</v>
      </c>
      <c r="M855" s="5450"/>
      <c r="N855" s="5450" t="s">
        <v>268</v>
      </c>
      <c r="O855" s="5450" t="s">
        <v>264</v>
      </c>
      <c r="P855" s="1785" t="s">
        <v>20</v>
      </c>
      <c r="Q855" s="1785" t="s">
        <v>29</v>
      </c>
      <c r="R855" s="1786">
        <v>53.87</v>
      </c>
      <c r="S855" s="1787">
        <f>ROUND(K855,2)*R855</f>
        <v>184.7741</v>
      </c>
    </row>
    <row r="856" spans="1:19" ht="45" customHeight="1" x14ac:dyDescent="0.25">
      <c r="A856" s="4666"/>
      <c r="B856" s="4666"/>
      <c r="C856" s="4666"/>
      <c r="D856" s="4666"/>
      <c r="E856" s="4666"/>
      <c r="F856" s="4666"/>
      <c r="G856" s="4666"/>
      <c r="H856" s="4666"/>
      <c r="I856" s="4666"/>
      <c r="J856" s="4666"/>
      <c r="K856" s="4666"/>
      <c r="L856" s="4666"/>
      <c r="M856" s="4666"/>
      <c r="N856" s="4666"/>
      <c r="O856" s="4666"/>
      <c r="P856" s="1785" t="s">
        <v>30</v>
      </c>
      <c r="Q856" s="1785" t="s">
        <v>37</v>
      </c>
      <c r="R856" s="1788">
        <v>53.87</v>
      </c>
      <c r="S856" s="1789">
        <f>ROUND(K855,2)*R856</f>
        <v>184.7741</v>
      </c>
    </row>
    <row r="857" spans="1:19" ht="45" customHeight="1" x14ac:dyDescent="0.25">
      <c r="A857" s="4666"/>
      <c r="B857" s="4666"/>
      <c r="C857" s="4666"/>
      <c r="D857" s="4666"/>
      <c r="E857" s="4666"/>
      <c r="F857" s="4666"/>
      <c r="G857" s="4666"/>
      <c r="H857" s="4666"/>
      <c r="I857" s="4666"/>
      <c r="J857" s="4666"/>
      <c r="K857" s="4666"/>
      <c r="L857" s="4666"/>
      <c r="M857" s="4666"/>
      <c r="N857" s="4666"/>
      <c r="O857" s="4666"/>
      <c r="P857" s="1785" t="s">
        <v>38</v>
      </c>
      <c r="Q857" s="1785" t="s">
        <v>39</v>
      </c>
      <c r="R857" s="1790">
        <v>53.87</v>
      </c>
      <c r="S857" s="1791">
        <f>ROUND(K855,2)*R857</f>
        <v>184.7741</v>
      </c>
    </row>
    <row r="858" spans="1:19" ht="45" customHeight="1" x14ac:dyDescent="0.25">
      <c r="A858" s="4666"/>
      <c r="B858" s="4666"/>
      <c r="C858" s="4666"/>
      <c r="D858" s="4666"/>
      <c r="E858" s="4666"/>
      <c r="F858" s="4666"/>
      <c r="G858" s="4666"/>
      <c r="H858" s="4666"/>
      <c r="I858" s="4666"/>
      <c r="J858" s="4666"/>
      <c r="K858" s="4666"/>
      <c r="L858" s="4666"/>
      <c r="M858" s="4666"/>
      <c r="N858" s="4666"/>
      <c r="O858" s="4666"/>
      <c r="P858" s="1785" t="s">
        <v>40</v>
      </c>
      <c r="Q858" s="1785" t="s">
        <v>41</v>
      </c>
      <c r="R858" s="1792">
        <v>53.87</v>
      </c>
      <c r="S858" s="1793">
        <f>ROUND(K855,2)*R858</f>
        <v>184.7741</v>
      </c>
    </row>
    <row r="859" spans="1:19" ht="45" customHeight="1" x14ac:dyDescent="0.25">
      <c r="A859" s="4666"/>
      <c r="B859" s="4666"/>
      <c r="C859" s="4666"/>
      <c r="D859" s="4666"/>
      <c r="E859" s="4666"/>
      <c r="F859" s="4666"/>
      <c r="G859" s="4666"/>
      <c r="H859" s="4666"/>
      <c r="I859" s="4666"/>
      <c r="J859" s="4666"/>
      <c r="K859" s="4666"/>
      <c r="L859" s="4666"/>
      <c r="M859" s="4666"/>
      <c r="N859" s="4666"/>
      <c r="O859" s="4666"/>
      <c r="P859" s="1785" t="s">
        <v>42</v>
      </c>
      <c r="Q859" s="1785" t="s">
        <v>43</v>
      </c>
      <c r="R859" s="1794">
        <v>53.87</v>
      </c>
      <c r="S859" s="1795">
        <f>ROUND(K855,2)*R859</f>
        <v>184.7741</v>
      </c>
    </row>
    <row r="860" spans="1:19" ht="45" customHeight="1" x14ac:dyDescent="0.25">
      <c r="A860" s="4666"/>
      <c r="B860" s="4666"/>
      <c r="C860" s="4666"/>
      <c r="D860" s="4666"/>
      <c r="E860" s="4666"/>
      <c r="F860" s="4666"/>
      <c r="G860" s="4666"/>
      <c r="H860" s="4666"/>
      <c r="I860" s="4666"/>
      <c r="J860" s="4666"/>
      <c r="K860" s="4666"/>
      <c r="L860" s="4666"/>
      <c r="M860" s="4666"/>
      <c r="N860" s="4666"/>
      <c r="O860" s="4666"/>
      <c r="P860" s="1785" t="s">
        <v>44</v>
      </c>
      <c r="Q860" s="1785" t="s">
        <v>45</v>
      </c>
      <c r="R860" s="1796">
        <v>53.87</v>
      </c>
      <c r="S860" s="1797">
        <f>ROUND(K855,2)*R860</f>
        <v>184.7741</v>
      </c>
    </row>
    <row r="861" spans="1:19" ht="45" customHeight="1" x14ac:dyDescent="0.25">
      <c r="A861" s="4666"/>
      <c r="B861" s="4666"/>
      <c r="C861" s="4666"/>
      <c r="D861" s="4666"/>
      <c r="E861" s="4666"/>
      <c r="F861" s="4666"/>
      <c r="G861" s="4666"/>
      <c r="H861" s="4666"/>
      <c r="I861" s="4666"/>
      <c r="J861" s="4666"/>
      <c r="K861" s="4666"/>
      <c r="L861" s="4666"/>
      <c r="M861" s="4666"/>
      <c r="N861" s="4666"/>
      <c r="O861" s="4666"/>
      <c r="P861" s="1785" t="s">
        <v>46</v>
      </c>
      <c r="Q861" s="1785" t="s">
        <v>47</v>
      </c>
      <c r="R861" s="1798">
        <v>53.87</v>
      </c>
      <c r="S861" s="1799">
        <f>ROUND(K855,2)*R861</f>
        <v>184.7741</v>
      </c>
    </row>
    <row r="862" spans="1:19" ht="45" customHeight="1" x14ac:dyDescent="0.25">
      <c r="A862" s="4666"/>
      <c r="B862" s="4666"/>
      <c r="C862" s="4666"/>
      <c r="D862" s="4666"/>
      <c r="E862" s="4666"/>
      <c r="F862" s="4666"/>
      <c r="G862" s="4666"/>
      <c r="H862" s="4666"/>
      <c r="I862" s="4666"/>
      <c r="J862" s="4666"/>
      <c r="K862" s="4666"/>
      <c r="L862" s="4666"/>
      <c r="M862" s="4666"/>
      <c r="N862" s="4666"/>
      <c r="O862" s="4666"/>
      <c r="P862" s="1785" t="s">
        <v>48</v>
      </c>
      <c r="Q862" s="1785" t="s">
        <v>49</v>
      </c>
      <c r="R862" s="1800">
        <v>53.87</v>
      </c>
      <c r="S862" s="1801">
        <f>ROUND(K855,2)*R862</f>
        <v>184.7741</v>
      </c>
    </row>
    <row r="863" spans="1:19" ht="45" customHeight="1" x14ac:dyDescent="0.25">
      <c r="A863" s="4666"/>
      <c r="B863" s="4666"/>
      <c r="C863" s="4666"/>
      <c r="D863" s="4666"/>
      <c r="E863" s="4666"/>
      <c r="F863" s="4666"/>
      <c r="G863" s="4666"/>
      <c r="H863" s="4666"/>
      <c r="I863" s="4666"/>
      <c r="J863" s="4666"/>
      <c r="K863" s="4666"/>
      <c r="L863" s="4666"/>
      <c r="M863" s="4666"/>
      <c r="N863" s="4666"/>
      <c r="O863" s="4666"/>
      <c r="P863" s="1785" t="s">
        <v>50</v>
      </c>
      <c r="Q863" s="1785" t="s">
        <v>51</v>
      </c>
      <c r="R863" s="1802">
        <v>53.87</v>
      </c>
      <c r="S863" s="1803">
        <f>ROUND(K855,2)*R863</f>
        <v>184.7741</v>
      </c>
    </row>
    <row r="864" spans="1:19" ht="45" customHeight="1" x14ac:dyDescent="0.25">
      <c r="A864" s="4666"/>
      <c r="B864" s="4666"/>
      <c r="C864" s="4666"/>
      <c r="D864" s="4666"/>
      <c r="E864" s="4666"/>
      <c r="F864" s="4666"/>
      <c r="G864" s="4666"/>
      <c r="H864" s="4666"/>
      <c r="I864" s="4666"/>
      <c r="J864" s="4666"/>
      <c r="K864" s="4666"/>
      <c r="L864" s="4666"/>
      <c r="M864" s="4666"/>
      <c r="N864" s="4666"/>
      <c r="O864" s="4666"/>
      <c r="P864" s="1785" t="s">
        <v>52</v>
      </c>
      <c r="Q864" s="1785" t="s">
        <v>53</v>
      </c>
      <c r="R864" s="1804">
        <v>53.87</v>
      </c>
      <c r="S864" s="1805">
        <f>ROUND(K855,2)*R864</f>
        <v>184.7741</v>
      </c>
    </row>
    <row r="865" spans="1:19" ht="45" customHeight="1" x14ac:dyDescent="0.25">
      <c r="A865" s="4666"/>
      <c r="B865" s="4666"/>
      <c r="C865" s="4666"/>
      <c r="D865" s="4666"/>
      <c r="E865" s="4666"/>
      <c r="F865" s="4666"/>
      <c r="G865" s="4666"/>
      <c r="H865" s="4666"/>
      <c r="I865" s="4666"/>
      <c r="J865" s="4666"/>
      <c r="K865" s="4666"/>
      <c r="L865" s="4666"/>
      <c r="M865" s="4666"/>
      <c r="N865" s="4666"/>
      <c r="O865" s="4666"/>
      <c r="P865" s="1785" t="s">
        <v>54</v>
      </c>
      <c r="Q865" s="1785" t="s">
        <v>55</v>
      </c>
      <c r="R865" s="1806">
        <v>53.87</v>
      </c>
      <c r="S865" s="1807">
        <f>ROUND(K855,2)*R865</f>
        <v>184.7741</v>
      </c>
    </row>
    <row r="866" spans="1:19" ht="45" customHeight="1" x14ac:dyDescent="0.25">
      <c r="A866" s="4666"/>
      <c r="B866" s="4666"/>
      <c r="C866" s="4666"/>
      <c r="D866" s="4666"/>
      <c r="E866" s="4666"/>
      <c r="F866" s="4666"/>
      <c r="G866" s="4666"/>
      <c r="H866" s="4666"/>
      <c r="I866" s="4666"/>
      <c r="J866" s="4666"/>
      <c r="K866" s="4666"/>
      <c r="L866" s="4666"/>
      <c r="M866" s="4666"/>
      <c r="N866" s="4666"/>
      <c r="O866" s="4666"/>
      <c r="P866" s="1785" t="s">
        <v>56</v>
      </c>
      <c r="Q866" s="1785" t="s">
        <v>57</v>
      </c>
      <c r="R866" s="1808">
        <v>53.87</v>
      </c>
      <c r="S866" s="1809">
        <f>ROUND(K855,2)*R866</f>
        <v>184.7741</v>
      </c>
    </row>
    <row r="867" spans="1:19" ht="45" customHeight="1" x14ac:dyDescent="0.25">
      <c r="A867" s="5457" t="s">
        <v>23</v>
      </c>
      <c r="B867" s="5457" t="s">
        <v>275</v>
      </c>
      <c r="C867" s="5457" t="s">
        <v>25</v>
      </c>
      <c r="D867" s="5457" t="s">
        <v>276</v>
      </c>
      <c r="E867" s="5457" t="s">
        <v>277</v>
      </c>
      <c r="F867" s="5458">
        <f>R867+R868+R869+R870+R871+R872+R873+R874+R875+R876+R877+R878</f>
        <v>646.43999999999994</v>
      </c>
      <c r="G867" s="5457" t="s">
        <v>28</v>
      </c>
      <c r="H867" s="5459">
        <v>38.979999999999997</v>
      </c>
      <c r="I867" s="5460">
        <v>38.979999999999997</v>
      </c>
      <c r="J867" s="5461">
        <v>0.2288</v>
      </c>
      <c r="K867" s="5462">
        <f>ROUND(I867,2)+(ROUND(I867,2)*J867)</f>
        <v>47.898623999999998</v>
      </c>
      <c r="L867" s="5463">
        <f>ROUND(S867,2)+ROUND(S868,2)+ROUND(S869,2)+ROUND(S870,2)+ROUND(S871,2)+ROUND(S872,2)+ROUND(S873,2)+ROUND(S874,2)+ROUND(S875,2)+ROUND(S876,2)+ROUND(S877,2)+ROUND(S878,2)</f>
        <v>30964.439999999991</v>
      </c>
      <c r="M867" s="5457"/>
      <c r="N867" s="5457" t="s">
        <v>268</v>
      </c>
      <c r="O867" s="5457" t="s">
        <v>264</v>
      </c>
      <c r="P867" s="1810" t="s">
        <v>20</v>
      </c>
      <c r="Q867" s="1810" t="s">
        <v>29</v>
      </c>
      <c r="R867" s="1811">
        <v>53.87</v>
      </c>
      <c r="S867" s="1812">
        <f>ROUND(K867,2)*R867</f>
        <v>2580.3729999999996</v>
      </c>
    </row>
    <row r="868" spans="1:19" ht="45" customHeight="1" x14ac:dyDescent="0.25">
      <c r="A868" s="4666"/>
      <c r="B868" s="4666"/>
      <c r="C868" s="4666"/>
      <c r="D868" s="4666"/>
      <c r="E868" s="4666"/>
      <c r="F868" s="4666"/>
      <c r="G868" s="4666"/>
      <c r="H868" s="4666"/>
      <c r="I868" s="4666"/>
      <c r="J868" s="4666"/>
      <c r="K868" s="4666"/>
      <c r="L868" s="4666"/>
      <c r="M868" s="4666"/>
      <c r="N868" s="4666"/>
      <c r="O868" s="4666"/>
      <c r="P868" s="1810" t="s">
        <v>30</v>
      </c>
      <c r="Q868" s="1810" t="s">
        <v>37</v>
      </c>
      <c r="R868" s="1813">
        <v>53.87</v>
      </c>
      <c r="S868" s="1814">
        <f>ROUND(K867,2)*R868</f>
        <v>2580.3729999999996</v>
      </c>
    </row>
    <row r="869" spans="1:19" ht="45" customHeight="1" x14ac:dyDescent="0.25">
      <c r="A869" s="4666"/>
      <c r="B869" s="4666"/>
      <c r="C869" s="4666"/>
      <c r="D869" s="4666"/>
      <c r="E869" s="4666"/>
      <c r="F869" s="4666"/>
      <c r="G869" s="4666"/>
      <c r="H869" s="4666"/>
      <c r="I869" s="4666"/>
      <c r="J869" s="4666"/>
      <c r="K869" s="4666"/>
      <c r="L869" s="4666"/>
      <c r="M869" s="4666"/>
      <c r="N869" s="4666"/>
      <c r="O869" s="4666"/>
      <c r="P869" s="1810" t="s">
        <v>38</v>
      </c>
      <c r="Q869" s="1810" t="s">
        <v>39</v>
      </c>
      <c r="R869" s="1815">
        <v>53.87</v>
      </c>
      <c r="S869" s="1816">
        <f>ROUND(K867,2)*R869</f>
        <v>2580.3729999999996</v>
      </c>
    </row>
    <row r="870" spans="1:19" ht="45" customHeight="1" x14ac:dyDescent="0.25">
      <c r="A870" s="4666"/>
      <c r="B870" s="4666"/>
      <c r="C870" s="4666"/>
      <c r="D870" s="4666"/>
      <c r="E870" s="4666"/>
      <c r="F870" s="4666"/>
      <c r="G870" s="4666"/>
      <c r="H870" s="4666"/>
      <c r="I870" s="4666"/>
      <c r="J870" s="4666"/>
      <c r="K870" s="4666"/>
      <c r="L870" s="4666"/>
      <c r="M870" s="4666"/>
      <c r="N870" s="4666"/>
      <c r="O870" s="4666"/>
      <c r="P870" s="1810" t="s">
        <v>40</v>
      </c>
      <c r="Q870" s="1810" t="s">
        <v>41</v>
      </c>
      <c r="R870" s="1817">
        <v>53.87</v>
      </c>
      <c r="S870" s="1818">
        <f>ROUND(K867,2)*R870</f>
        <v>2580.3729999999996</v>
      </c>
    </row>
    <row r="871" spans="1:19" ht="45" customHeight="1" x14ac:dyDescent="0.25">
      <c r="A871" s="4666"/>
      <c r="B871" s="4666"/>
      <c r="C871" s="4666"/>
      <c r="D871" s="4666"/>
      <c r="E871" s="4666"/>
      <c r="F871" s="4666"/>
      <c r="G871" s="4666"/>
      <c r="H871" s="4666"/>
      <c r="I871" s="4666"/>
      <c r="J871" s="4666"/>
      <c r="K871" s="4666"/>
      <c r="L871" s="4666"/>
      <c r="M871" s="4666"/>
      <c r="N871" s="4666"/>
      <c r="O871" s="4666"/>
      <c r="P871" s="1810" t="s">
        <v>42</v>
      </c>
      <c r="Q871" s="1810" t="s">
        <v>43</v>
      </c>
      <c r="R871" s="1819">
        <v>53.87</v>
      </c>
      <c r="S871" s="1820">
        <f>ROUND(K867,2)*R871</f>
        <v>2580.3729999999996</v>
      </c>
    </row>
    <row r="872" spans="1:19" ht="45" customHeight="1" x14ac:dyDescent="0.25">
      <c r="A872" s="4666"/>
      <c r="B872" s="4666"/>
      <c r="C872" s="4666"/>
      <c r="D872" s="4666"/>
      <c r="E872" s="4666"/>
      <c r="F872" s="4666"/>
      <c r="G872" s="4666"/>
      <c r="H872" s="4666"/>
      <c r="I872" s="4666"/>
      <c r="J872" s="4666"/>
      <c r="K872" s="4666"/>
      <c r="L872" s="4666"/>
      <c r="M872" s="4666"/>
      <c r="N872" s="4666"/>
      <c r="O872" s="4666"/>
      <c r="P872" s="1810" t="s">
        <v>44</v>
      </c>
      <c r="Q872" s="1810" t="s">
        <v>45</v>
      </c>
      <c r="R872" s="1821">
        <v>53.87</v>
      </c>
      <c r="S872" s="1822">
        <f>ROUND(K867,2)*R872</f>
        <v>2580.3729999999996</v>
      </c>
    </row>
    <row r="873" spans="1:19" ht="45" customHeight="1" x14ac:dyDescent="0.25">
      <c r="A873" s="4666"/>
      <c r="B873" s="4666"/>
      <c r="C873" s="4666"/>
      <c r="D873" s="4666"/>
      <c r="E873" s="4666"/>
      <c r="F873" s="4666"/>
      <c r="G873" s="4666"/>
      <c r="H873" s="4666"/>
      <c r="I873" s="4666"/>
      <c r="J873" s="4666"/>
      <c r="K873" s="4666"/>
      <c r="L873" s="4666"/>
      <c r="M873" s="4666"/>
      <c r="N873" s="4666"/>
      <c r="O873" s="4666"/>
      <c r="P873" s="1810" t="s">
        <v>46</v>
      </c>
      <c r="Q873" s="1810" t="s">
        <v>47</v>
      </c>
      <c r="R873" s="1823">
        <v>53.87</v>
      </c>
      <c r="S873" s="1824">
        <f>ROUND(K867,2)*R873</f>
        <v>2580.3729999999996</v>
      </c>
    </row>
    <row r="874" spans="1:19" ht="45" customHeight="1" x14ac:dyDescent="0.25">
      <c r="A874" s="4666"/>
      <c r="B874" s="4666"/>
      <c r="C874" s="4666"/>
      <c r="D874" s="4666"/>
      <c r="E874" s="4666"/>
      <c r="F874" s="4666"/>
      <c r="G874" s="4666"/>
      <c r="H874" s="4666"/>
      <c r="I874" s="4666"/>
      <c r="J874" s="4666"/>
      <c r="K874" s="4666"/>
      <c r="L874" s="4666"/>
      <c r="M874" s="4666"/>
      <c r="N874" s="4666"/>
      <c r="O874" s="4666"/>
      <c r="P874" s="1810" t="s">
        <v>48</v>
      </c>
      <c r="Q874" s="1810" t="s">
        <v>49</v>
      </c>
      <c r="R874" s="1825">
        <v>53.87</v>
      </c>
      <c r="S874" s="1826">
        <f>ROUND(K867,2)*R874</f>
        <v>2580.3729999999996</v>
      </c>
    </row>
    <row r="875" spans="1:19" ht="45" customHeight="1" x14ac:dyDescent="0.25">
      <c r="A875" s="4666"/>
      <c r="B875" s="4666"/>
      <c r="C875" s="4666"/>
      <c r="D875" s="4666"/>
      <c r="E875" s="4666"/>
      <c r="F875" s="4666"/>
      <c r="G875" s="4666"/>
      <c r="H875" s="4666"/>
      <c r="I875" s="4666"/>
      <c r="J875" s="4666"/>
      <c r="K875" s="4666"/>
      <c r="L875" s="4666"/>
      <c r="M875" s="4666"/>
      <c r="N875" s="4666"/>
      <c r="O875" s="4666"/>
      <c r="P875" s="1810" t="s">
        <v>50</v>
      </c>
      <c r="Q875" s="1810" t="s">
        <v>51</v>
      </c>
      <c r="R875" s="1827">
        <v>53.87</v>
      </c>
      <c r="S875" s="1828">
        <f>ROUND(K867,2)*R875</f>
        <v>2580.3729999999996</v>
      </c>
    </row>
    <row r="876" spans="1:19" ht="45" customHeight="1" x14ac:dyDescent="0.25">
      <c r="A876" s="4666"/>
      <c r="B876" s="4666"/>
      <c r="C876" s="4666"/>
      <c r="D876" s="4666"/>
      <c r="E876" s="4666"/>
      <c r="F876" s="4666"/>
      <c r="G876" s="4666"/>
      <c r="H876" s="4666"/>
      <c r="I876" s="4666"/>
      <c r="J876" s="4666"/>
      <c r="K876" s="4666"/>
      <c r="L876" s="4666"/>
      <c r="M876" s="4666"/>
      <c r="N876" s="4666"/>
      <c r="O876" s="4666"/>
      <c r="P876" s="1810" t="s">
        <v>52</v>
      </c>
      <c r="Q876" s="1810" t="s">
        <v>53</v>
      </c>
      <c r="R876" s="1829">
        <v>53.87</v>
      </c>
      <c r="S876" s="1830">
        <f>ROUND(K867,2)*R876</f>
        <v>2580.3729999999996</v>
      </c>
    </row>
    <row r="877" spans="1:19" ht="45" customHeight="1" x14ac:dyDescent="0.25">
      <c r="A877" s="4666"/>
      <c r="B877" s="4666"/>
      <c r="C877" s="4666"/>
      <c r="D877" s="4666"/>
      <c r="E877" s="4666"/>
      <c r="F877" s="4666"/>
      <c r="G877" s="4666"/>
      <c r="H877" s="4666"/>
      <c r="I877" s="4666"/>
      <c r="J877" s="4666"/>
      <c r="K877" s="4666"/>
      <c r="L877" s="4666"/>
      <c r="M877" s="4666"/>
      <c r="N877" s="4666"/>
      <c r="O877" s="4666"/>
      <c r="P877" s="1810" t="s">
        <v>54</v>
      </c>
      <c r="Q877" s="1810" t="s">
        <v>55</v>
      </c>
      <c r="R877" s="1831">
        <v>53.87</v>
      </c>
      <c r="S877" s="1832">
        <f>ROUND(K867,2)*R877</f>
        <v>2580.3729999999996</v>
      </c>
    </row>
    <row r="878" spans="1:19" ht="45" customHeight="1" x14ac:dyDescent="0.25">
      <c r="A878" s="4666"/>
      <c r="B878" s="4666"/>
      <c r="C878" s="4666"/>
      <c r="D878" s="4666"/>
      <c r="E878" s="4666"/>
      <c r="F878" s="4666"/>
      <c r="G878" s="4666"/>
      <c r="H878" s="4666"/>
      <c r="I878" s="4666"/>
      <c r="J878" s="4666"/>
      <c r="K878" s="4666"/>
      <c r="L878" s="4666"/>
      <c r="M878" s="4666"/>
      <c r="N878" s="4666"/>
      <c r="O878" s="4666"/>
      <c r="P878" s="1810" t="s">
        <v>56</v>
      </c>
      <c r="Q878" s="1810" t="s">
        <v>57</v>
      </c>
      <c r="R878" s="1833">
        <v>53.87</v>
      </c>
      <c r="S878" s="1834">
        <f>ROUND(K867,2)*R878</f>
        <v>2580.3729999999996</v>
      </c>
    </row>
    <row r="879" spans="1:19" ht="45" customHeight="1" x14ac:dyDescent="0.25">
      <c r="A879" s="5436" t="s">
        <v>23</v>
      </c>
      <c r="B879" s="5436" t="s">
        <v>278</v>
      </c>
      <c r="C879" s="5436" t="s">
        <v>25</v>
      </c>
      <c r="D879" s="5436" t="s">
        <v>279</v>
      </c>
      <c r="E879" s="5436" t="s">
        <v>280</v>
      </c>
      <c r="F879" s="5437">
        <f>R879+R880+R881+R882+R883+R884+R885+R886+R887+R888+R889+R890</f>
        <v>181.55999999999997</v>
      </c>
      <c r="G879" s="5436" t="s">
        <v>28</v>
      </c>
      <c r="H879" s="5438">
        <v>57.59</v>
      </c>
      <c r="I879" s="5439">
        <v>57.59</v>
      </c>
      <c r="J879" s="5440">
        <v>0.2288</v>
      </c>
      <c r="K879" s="5441">
        <f>ROUND(I879,2)+(ROUND(I879,2)*J879)</f>
        <v>70.766592000000003</v>
      </c>
      <c r="L879" s="5442">
        <f>ROUND(S879,2)+ROUND(S880,2)+ROUND(S881,2)+ROUND(S882,2)+ROUND(S883,2)+ROUND(S884,2)+ROUND(S885,2)+ROUND(S886,2)+ROUND(S887,2)+ROUND(S888,2)+ROUND(S889,2)+ROUND(S890,2)</f>
        <v>12849</v>
      </c>
      <c r="M879" s="5436"/>
      <c r="N879" s="5436" t="s">
        <v>268</v>
      </c>
      <c r="O879" s="5436" t="s">
        <v>264</v>
      </c>
      <c r="P879" s="1835" t="s">
        <v>20</v>
      </c>
      <c r="Q879" s="1835" t="s">
        <v>29</v>
      </c>
      <c r="R879" s="1836">
        <v>15.13</v>
      </c>
      <c r="S879" s="1837">
        <f>ROUND(K879,2)*R879</f>
        <v>1070.7501</v>
      </c>
    </row>
    <row r="880" spans="1:19" ht="45" customHeight="1" x14ac:dyDescent="0.25">
      <c r="A880" s="4666"/>
      <c r="B880" s="4666"/>
      <c r="C880" s="4666"/>
      <c r="D880" s="4666"/>
      <c r="E880" s="4666"/>
      <c r="F880" s="4666"/>
      <c r="G880" s="4666"/>
      <c r="H880" s="4666"/>
      <c r="I880" s="4666"/>
      <c r="J880" s="4666"/>
      <c r="K880" s="4666"/>
      <c r="L880" s="4666"/>
      <c r="M880" s="4666"/>
      <c r="N880" s="4666"/>
      <c r="O880" s="4666"/>
      <c r="P880" s="1835" t="s">
        <v>30</v>
      </c>
      <c r="Q880" s="1835" t="s">
        <v>37</v>
      </c>
      <c r="R880" s="1838">
        <v>15.13</v>
      </c>
      <c r="S880" s="1839">
        <f>ROUND(K879,2)*R880</f>
        <v>1070.7501</v>
      </c>
    </row>
    <row r="881" spans="1:19" ht="45" customHeight="1" x14ac:dyDescent="0.25">
      <c r="A881" s="4666"/>
      <c r="B881" s="4666"/>
      <c r="C881" s="4666"/>
      <c r="D881" s="4666"/>
      <c r="E881" s="4666"/>
      <c r="F881" s="4666"/>
      <c r="G881" s="4666"/>
      <c r="H881" s="4666"/>
      <c r="I881" s="4666"/>
      <c r="J881" s="4666"/>
      <c r="K881" s="4666"/>
      <c r="L881" s="4666"/>
      <c r="M881" s="4666"/>
      <c r="N881" s="4666"/>
      <c r="O881" s="4666"/>
      <c r="P881" s="1835" t="s">
        <v>38</v>
      </c>
      <c r="Q881" s="1835" t="s">
        <v>39</v>
      </c>
      <c r="R881" s="1840">
        <v>15.13</v>
      </c>
      <c r="S881" s="1841">
        <f>ROUND(K879,2)*R881</f>
        <v>1070.7501</v>
      </c>
    </row>
    <row r="882" spans="1:19" ht="45" customHeight="1" x14ac:dyDescent="0.25">
      <c r="A882" s="4666"/>
      <c r="B882" s="4666"/>
      <c r="C882" s="4666"/>
      <c r="D882" s="4666"/>
      <c r="E882" s="4666"/>
      <c r="F882" s="4666"/>
      <c r="G882" s="4666"/>
      <c r="H882" s="4666"/>
      <c r="I882" s="4666"/>
      <c r="J882" s="4666"/>
      <c r="K882" s="4666"/>
      <c r="L882" s="4666"/>
      <c r="M882" s="4666"/>
      <c r="N882" s="4666"/>
      <c r="O882" s="4666"/>
      <c r="P882" s="1835" t="s">
        <v>40</v>
      </c>
      <c r="Q882" s="1835" t="s">
        <v>41</v>
      </c>
      <c r="R882" s="1842">
        <v>15.13</v>
      </c>
      <c r="S882" s="1843">
        <f>ROUND(K879,2)*R882</f>
        <v>1070.7501</v>
      </c>
    </row>
    <row r="883" spans="1:19" ht="45" customHeight="1" x14ac:dyDescent="0.25">
      <c r="A883" s="4666"/>
      <c r="B883" s="4666"/>
      <c r="C883" s="4666"/>
      <c r="D883" s="4666"/>
      <c r="E883" s="4666"/>
      <c r="F883" s="4666"/>
      <c r="G883" s="4666"/>
      <c r="H883" s="4666"/>
      <c r="I883" s="4666"/>
      <c r="J883" s="4666"/>
      <c r="K883" s="4666"/>
      <c r="L883" s="4666"/>
      <c r="M883" s="4666"/>
      <c r="N883" s="4666"/>
      <c r="O883" s="4666"/>
      <c r="P883" s="1835" t="s">
        <v>42</v>
      </c>
      <c r="Q883" s="1835" t="s">
        <v>43</v>
      </c>
      <c r="R883" s="1844">
        <v>15.13</v>
      </c>
      <c r="S883" s="1845">
        <f>ROUND(K879,2)*R883</f>
        <v>1070.7501</v>
      </c>
    </row>
    <row r="884" spans="1:19" ht="45" customHeight="1" x14ac:dyDescent="0.25">
      <c r="A884" s="4666"/>
      <c r="B884" s="4666"/>
      <c r="C884" s="4666"/>
      <c r="D884" s="4666"/>
      <c r="E884" s="4666"/>
      <c r="F884" s="4666"/>
      <c r="G884" s="4666"/>
      <c r="H884" s="4666"/>
      <c r="I884" s="4666"/>
      <c r="J884" s="4666"/>
      <c r="K884" s="4666"/>
      <c r="L884" s="4666"/>
      <c r="M884" s="4666"/>
      <c r="N884" s="4666"/>
      <c r="O884" s="4666"/>
      <c r="P884" s="1835" t="s">
        <v>44</v>
      </c>
      <c r="Q884" s="1835" t="s">
        <v>45</v>
      </c>
      <c r="R884" s="1846">
        <v>15.13</v>
      </c>
      <c r="S884" s="1847">
        <f>ROUND(K879,2)*R884</f>
        <v>1070.7501</v>
      </c>
    </row>
    <row r="885" spans="1:19" ht="45" customHeight="1" x14ac:dyDescent="0.25">
      <c r="A885" s="4666"/>
      <c r="B885" s="4666"/>
      <c r="C885" s="4666"/>
      <c r="D885" s="4666"/>
      <c r="E885" s="4666"/>
      <c r="F885" s="4666"/>
      <c r="G885" s="4666"/>
      <c r="H885" s="4666"/>
      <c r="I885" s="4666"/>
      <c r="J885" s="4666"/>
      <c r="K885" s="4666"/>
      <c r="L885" s="4666"/>
      <c r="M885" s="4666"/>
      <c r="N885" s="4666"/>
      <c r="O885" s="4666"/>
      <c r="P885" s="1835" t="s">
        <v>46</v>
      </c>
      <c r="Q885" s="1835" t="s">
        <v>47</v>
      </c>
      <c r="R885" s="1848">
        <v>15.13</v>
      </c>
      <c r="S885" s="1849">
        <f>ROUND(K879,2)*R885</f>
        <v>1070.7501</v>
      </c>
    </row>
    <row r="886" spans="1:19" ht="45" customHeight="1" x14ac:dyDescent="0.25">
      <c r="A886" s="4666"/>
      <c r="B886" s="4666"/>
      <c r="C886" s="4666"/>
      <c r="D886" s="4666"/>
      <c r="E886" s="4666"/>
      <c r="F886" s="4666"/>
      <c r="G886" s="4666"/>
      <c r="H886" s="4666"/>
      <c r="I886" s="4666"/>
      <c r="J886" s="4666"/>
      <c r="K886" s="4666"/>
      <c r="L886" s="4666"/>
      <c r="M886" s="4666"/>
      <c r="N886" s="4666"/>
      <c r="O886" s="4666"/>
      <c r="P886" s="1835" t="s">
        <v>48</v>
      </c>
      <c r="Q886" s="1835" t="s">
        <v>49</v>
      </c>
      <c r="R886" s="1850">
        <v>15.13</v>
      </c>
      <c r="S886" s="1851">
        <f>ROUND(K879,2)*R886</f>
        <v>1070.7501</v>
      </c>
    </row>
    <row r="887" spans="1:19" ht="45" customHeight="1" x14ac:dyDescent="0.25">
      <c r="A887" s="4666"/>
      <c r="B887" s="4666"/>
      <c r="C887" s="4666"/>
      <c r="D887" s="4666"/>
      <c r="E887" s="4666"/>
      <c r="F887" s="4666"/>
      <c r="G887" s="4666"/>
      <c r="H887" s="4666"/>
      <c r="I887" s="4666"/>
      <c r="J887" s="4666"/>
      <c r="K887" s="4666"/>
      <c r="L887" s="4666"/>
      <c r="M887" s="4666"/>
      <c r="N887" s="4666"/>
      <c r="O887" s="4666"/>
      <c r="P887" s="1835" t="s">
        <v>50</v>
      </c>
      <c r="Q887" s="1835" t="s">
        <v>51</v>
      </c>
      <c r="R887" s="1852">
        <v>15.13</v>
      </c>
      <c r="S887" s="1853">
        <f>ROUND(K879,2)*R887</f>
        <v>1070.7501</v>
      </c>
    </row>
    <row r="888" spans="1:19" ht="45" customHeight="1" x14ac:dyDescent="0.25">
      <c r="A888" s="4666"/>
      <c r="B888" s="4666"/>
      <c r="C888" s="4666"/>
      <c r="D888" s="4666"/>
      <c r="E888" s="4666"/>
      <c r="F888" s="4666"/>
      <c r="G888" s="4666"/>
      <c r="H888" s="4666"/>
      <c r="I888" s="4666"/>
      <c r="J888" s="4666"/>
      <c r="K888" s="4666"/>
      <c r="L888" s="4666"/>
      <c r="M888" s="4666"/>
      <c r="N888" s="4666"/>
      <c r="O888" s="4666"/>
      <c r="P888" s="1835" t="s">
        <v>52</v>
      </c>
      <c r="Q888" s="1835" t="s">
        <v>53</v>
      </c>
      <c r="R888" s="1854">
        <v>15.13</v>
      </c>
      <c r="S888" s="1855">
        <f>ROUND(K879,2)*R888</f>
        <v>1070.7501</v>
      </c>
    </row>
    <row r="889" spans="1:19" ht="45" customHeight="1" x14ac:dyDescent="0.25">
      <c r="A889" s="4666"/>
      <c r="B889" s="4666"/>
      <c r="C889" s="4666"/>
      <c r="D889" s="4666"/>
      <c r="E889" s="4666"/>
      <c r="F889" s="4666"/>
      <c r="G889" s="4666"/>
      <c r="H889" s="4666"/>
      <c r="I889" s="4666"/>
      <c r="J889" s="4666"/>
      <c r="K889" s="4666"/>
      <c r="L889" s="4666"/>
      <c r="M889" s="4666"/>
      <c r="N889" s="4666"/>
      <c r="O889" s="4666"/>
      <c r="P889" s="1835" t="s">
        <v>54</v>
      </c>
      <c r="Q889" s="1835" t="s">
        <v>55</v>
      </c>
      <c r="R889" s="1856">
        <v>15.13</v>
      </c>
      <c r="S889" s="1857">
        <f>ROUND(K879,2)*R889</f>
        <v>1070.7501</v>
      </c>
    </row>
    <row r="890" spans="1:19" ht="45" customHeight="1" x14ac:dyDescent="0.25">
      <c r="A890" s="4666"/>
      <c r="B890" s="4666"/>
      <c r="C890" s="4666"/>
      <c r="D890" s="4666"/>
      <c r="E890" s="4666"/>
      <c r="F890" s="4666"/>
      <c r="G890" s="4666"/>
      <c r="H890" s="4666"/>
      <c r="I890" s="4666"/>
      <c r="J890" s="4666"/>
      <c r="K890" s="4666"/>
      <c r="L890" s="4666"/>
      <c r="M890" s="4666"/>
      <c r="N890" s="4666"/>
      <c r="O890" s="4666"/>
      <c r="P890" s="1835" t="s">
        <v>56</v>
      </c>
      <c r="Q890" s="1835" t="s">
        <v>57</v>
      </c>
      <c r="R890" s="1858">
        <v>15.13</v>
      </c>
      <c r="S890" s="1859">
        <f>ROUND(K879,2)*R890</f>
        <v>1070.7501</v>
      </c>
    </row>
    <row r="891" spans="1:19" ht="45" customHeight="1" x14ac:dyDescent="0.25">
      <c r="A891" s="5443" t="s">
        <v>23</v>
      </c>
      <c r="B891" s="5443" t="s">
        <v>281</v>
      </c>
      <c r="C891" s="5443" t="s">
        <v>25</v>
      </c>
      <c r="D891" s="5443" t="s">
        <v>282</v>
      </c>
      <c r="E891" s="5443" t="s">
        <v>283</v>
      </c>
      <c r="F891" s="5444">
        <f>R891+R892+R893+R894+R895+R896+R897+R898+R899+R900+R901+R902</f>
        <v>386.28</v>
      </c>
      <c r="G891" s="5443" t="s">
        <v>28</v>
      </c>
      <c r="H891" s="5445">
        <v>45.07</v>
      </c>
      <c r="I891" s="5446">
        <v>45.07</v>
      </c>
      <c r="J891" s="5447">
        <v>0.2288</v>
      </c>
      <c r="K891" s="5448">
        <f>ROUND(I891,2)+(ROUND(I891,2)*J891)</f>
        <v>55.382016</v>
      </c>
      <c r="L891" s="5449">
        <f>ROUND(S891,2)+ROUND(S892,2)+ROUND(S893,2)+ROUND(S894,2)+ROUND(S895,2)+ROUND(S896,2)+ROUND(S897,2)+ROUND(S898,2)+ROUND(S899,2)+ROUND(S900,2)+ROUND(S901,2)+ROUND(S902,2)</f>
        <v>21392.16</v>
      </c>
      <c r="M891" s="5443"/>
      <c r="N891" s="5443" t="s">
        <v>268</v>
      </c>
      <c r="O891" s="5443" t="s">
        <v>264</v>
      </c>
      <c r="P891" s="1860" t="s">
        <v>20</v>
      </c>
      <c r="Q891" s="1860" t="s">
        <v>29</v>
      </c>
      <c r="R891" s="1861">
        <v>32.19</v>
      </c>
      <c r="S891" s="1862">
        <f>ROUND(K891,2)*R891</f>
        <v>1782.6822</v>
      </c>
    </row>
    <row r="892" spans="1:19" ht="45" customHeight="1" x14ac:dyDescent="0.25">
      <c r="A892" s="4666"/>
      <c r="B892" s="4666"/>
      <c r="C892" s="4666"/>
      <c r="D892" s="4666"/>
      <c r="E892" s="4666"/>
      <c r="F892" s="4666"/>
      <c r="G892" s="4666"/>
      <c r="H892" s="4666"/>
      <c r="I892" s="4666"/>
      <c r="J892" s="4666"/>
      <c r="K892" s="4666"/>
      <c r="L892" s="4666"/>
      <c r="M892" s="4666"/>
      <c r="N892" s="4666"/>
      <c r="O892" s="4666"/>
      <c r="P892" s="1860" t="s">
        <v>30</v>
      </c>
      <c r="Q892" s="1860" t="s">
        <v>37</v>
      </c>
      <c r="R892" s="1863">
        <v>32.19</v>
      </c>
      <c r="S892" s="1864">
        <f>ROUND(K891,2)*R892</f>
        <v>1782.6822</v>
      </c>
    </row>
    <row r="893" spans="1:19" ht="45" customHeight="1" x14ac:dyDescent="0.25">
      <c r="A893" s="4666"/>
      <c r="B893" s="4666"/>
      <c r="C893" s="4666"/>
      <c r="D893" s="4666"/>
      <c r="E893" s="4666"/>
      <c r="F893" s="4666"/>
      <c r="G893" s="4666"/>
      <c r="H893" s="4666"/>
      <c r="I893" s="4666"/>
      <c r="J893" s="4666"/>
      <c r="K893" s="4666"/>
      <c r="L893" s="4666"/>
      <c r="M893" s="4666"/>
      <c r="N893" s="4666"/>
      <c r="O893" s="4666"/>
      <c r="P893" s="1860" t="s">
        <v>38</v>
      </c>
      <c r="Q893" s="1860" t="s">
        <v>39</v>
      </c>
      <c r="R893" s="1865">
        <v>32.19</v>
      </c>
      <c r="S893" s="1866">
        <f>ROUND(K891,2)*R893</f>
        <v>1782.6822</v>
      </c>
    </row>
    <row r="894" spans="1:19" ht="45" customHeight="1" x14ac:dyDescent="0.25">
      <c r="A894" s="4666"/>
      <c r="B894" s="4666"/>
      <c r="C894" s="4666"/>
      <c r="D894" s="4666"/>
      <c r="E894" s="4666"/>
      <c r="F894" s="4666"/>
      <c r="G894" s="4666"/>
      <c r="H894" s="4666"/>
      <c r="I894" s="4666"/>
      <c r="J894" s="4666"/>
      <c r="K894" s="4666"/>
      <c r="L894" s="4666"/>
      <c r="M894" s="4666"/>
      <c r="N894" s="4666"/>
      <c r="O894" s="4666"/>
      <c r="P894" s="1860" t="s">
        <v>40</v>
      </c>
      <c r="Q894" s="1860" t="s">
        <v>41</v>
      </c>
      <c r="R894" s="1867">
        <v>32.19</v>
      </c>
      <c r="S894" s="1868">
        <f>ROUND(K891,2)*R894</f>
        <v>1782.6822</v>
      </c>
    </row>
    <row r="895" spans="1:19" ht="45" customHeight="1" x14ac:dyDescent="0.25">
      <c r="A895" s="4666"/>
      <c r="B895" s="4666"/>
      <c r="C895" s="4666"/>
      <c r="D895" s="4666"/>
      <c r="E895" s="4666"/>
      <c r="F895" s="4666"/>
      <c r="G895" s="4666"/>
      <c r="H895" s="4666"/>
      <c r="I895" s="4666"/>
      <c r="J895" s="4666"/>
      <c r="K895" s="4666"/>
      <c r="L895" s="4666"/>
      <c r="M895" s="4666"/>
      <c r="N895" s="4666"/>
      <c r="O895" s="4666"/>
      <c r="P895" s="1860" t="s">
        <v>42</v>
      </c>
      <c r="Q895" s="1860" t="s">
        <v>43</v>
      </c>
      <c r="R895" s="1869">
        <v>32.19</v>
      </c>
      <c r="S895" s="1870">
        <f>ROUND(K891,2)*R895</f>
        <v>1782.6822</v>
      </c>
    </row>
    <row r="896" spans="1:19" ht="45" customHeight="1" x14ac:dyDescent="0.25">
      <c r="A896" s="4666"/>
      <c r="B896" s="4666"/>
      <c r="C896" s="4666"/>
      <c r="D896" s="4666"/>
      <c r="E896" s="4666"/>
      <c r="F896" s="4666"/>
      <c r="G896" s="4666"/>
      <c r="H896" s="4666"/>
      <c r="I896" s="4666"/>
      <c r="J896" s="4666"/>
      <c r="K896" s="4666"/>
      <c r="L896" s="4666"/>
      <c r="M896" s="4666"/>
      <c r="N896" s="4666"/>
      <c r="O896" s="4666"/>
      <c r="P896" s="1860" t="s">
        <v>44</v>
      </c>
      <c r="Q896" s="1860" t="s">
        <v>45</v>
      </c>
      <c r="R896" s="1871">
        <v>32.19</v>
      </c>
      <c r="S896" s="1872">
        <f>ROUND(K891,2)*R896</f>
        <v>1782.6822</v>
      </c>
    </row>
    <row r="897" spans="1:19" ht="45" customHeight="1" x14ac:dyDescent="0.25">
      <c r="A897" s="4666"/>
      <c r="B897" s="4666"/>
      <c r="C897" s="4666"/>
      <c r="D897" s="4666"/>
      <c r="E897" s="4666"/>
      <c r="F897" s="4666"/>
      <c r="G897" s="4666"/>
      <c r="H897" s="4666"/>
      <c r="I897" s="4666"/>
      <c r="J897" s="4666"/>
      <c r="K897" s="4666"/>
      <c r="L897" s="4666"/>
      <c r="M897" s="4666"/>
      <c r="N897" s="4666"/>
      <c r="O897" s="4666"/>
      <c r="P897" s="1860" t="s">
        <v>46</v>
      </c>
      <c r="Q897" s="1860" t="s">
        <v>47</v>
      </c>
      <c r="R897" s="1873">
        <v>32.19</v>
      </c>
      <c r="S897" s="1874">
        <f>ROUND(K891,2)*R897</f>
        <v>1782.6822</v>
      </c>
    </row>
    <row r="898" spans="1:19" ht="45" customHeight="1" x14ac:dyDescent="0.25">
      <c r="A898" s="4666"/>
      <c r="B898" s="4666"/>
      <c r="C898" s="4666"/>
      <c r="D898" s="4666"/>
      <c r="E898" s="4666"/>
      <c r="F898" s="4666"/>
      <c r="G898" s="4666"/>
      <c r="H898" s="4666"/>
      <c r="I898" s="4666"/>
      <c r="J898" s="4666"/>
      <c r="K898" s="4666"/>
      <c r="L898" s="4666"/>
      <c r="M898" s="4666"/>
      <c r="N898" s="4666"/>
      <c r="O898" s="4666"/>
      <c r="P898" s="1860" t="s">
        <v>48</v>
      </c>
      <c r="Q898" s="1860" t="s">
        <v>49</v>
      </c>
      <c r="R898" s="1875">
        <v>32.19</v>
      </c>
      <c r="S898" s="1876">
        <f>ROUND(K891,2)*R898</f>
        <v>1782.6822</v>
      </c>
    </row>
    <row r="899" spans="1:19" ht="45" customHeight="1" x14ac:dyDescent="0.25">
      <c r="A899" s="4666"/>
      <c r="B899" s="4666"/>
      <c r="C899" s="4666"/>
      <c r="D899" s="4666"/>
      <c r="E899" s="4666"/>
      <c r="F899" s="4666"/>
      <c r="G899" s="4666"/>
      <c r="H899" s="4666"/>
      <c r="I899" s="4666"/>
      <c r="J899" s="4666"/>
      <c r="K899" s="4666"/>
      <c r="L899" s="4666"/>
      <c r="M899" s="4666"/>
      <c r="N899" s="4666"/>
      <c r="O899" s="4666"/>
      <c r="P899" s="1860" t="s">
        <v>50</v>
      </c>
      <c r="Q899" s="1860" t="s">
        <v>51</v>
      </c>
      <c r="R899" s="1877">
        <v>32.19</v>
      </c>
      <c r="S899" s="1878">
        <f>ROUND(K891,2)*R899</f>
        <v>1782.6822</v>
      </c>
    </row>
    <row r="900" spans="1:19" ht="45" customHeight="1" x14ac:dyDescent="0.25">
      <c r="A900" s="4666"/>
      <c r="B900" s="4666"/>
      <c r="C900" s="4666"/>
      <c r="D900" s="4666"/>
      <c r="E900" s="4666"/>
      <c r="F900" s="4666"/>
      <c r="G900" s="4666"/>
      <c r="H900" s="4666"/>
      <c r="I900" s="4666"/>
      <c r="J900" s="4666"/>
      <c r="K900" s="4666"/>
      <c r="L900" s="4666"/>
      <c r="M900" s="4666"/>
      <c r="N900" s="4666"/>
      <c r="O900" s="4666"/>
      <c r="P900" s="1860" t="s">
        <v>52</v>
      </c>
      <c r="Q900" s="1860" t="s">
        <v>53</v>
      </c>
      <c r="R900" s="1879">
        <v>32.19</v>
      </c>
      <c r="S900" s="1880">
        <f>ROUND(K891,2)*R900</f>
        <v>1782.6822</v>
      </c>
    </row>
    <row r="901" spans="1:19" ht="45" customHeight="1" x14ac:dyDescent="0.25">
      <c r="A901" s="4666"/>
      <c r="B901" s="4666"/>
      <c r="C901" s="4666"/>
      <c r="D901" s="4666"/>
      <c r="E901" s="4666"/>
      <c r="F901" s="4666"/>
      <c r="G901" s="4666"/>
      <c r="H901" s="4666"/>
      <c r="I901" s="4666"/>
      <c r="J901" s="4666"/>
      <c r="K901" s="4666"/>
      <c r="L901" s="4666"/>
      <c r="M901" s="4666"/>
      <c r="N901" s="4666"/>
      <c r="O901" s="4666"/>
      <c r="P901" s="1860" t="s">
        <v>54</v>
      </c>
      <c r="Q901" s="1860" t="s">
        <v>55</v>
      </c>
      <c r="R901" s="1881">
        <v>32.19</v>
      </c>
      <c r="S901" s="1882">
        <f>ROUND(K891,2)*R901</f>
        <v>1782.6822</v>
      </c>
    </row>
    <row r="902" spans="1:19" ht="45" customHeight="1" x14ac:dyDescent="0.25">
      <c r="A902" s="4666"/>
      <c r="B902" s="4666"/>
      <c r="C902" s="4666"/>
      <c r="D902" s="4666"/>
      <c r="E902" s="4666"/>
      <c r="F902" s="4666"/>
      <c r="G902" s="4666"/>
      <c r="H902" s="4666"/>
      <c r="I902" s="4666"/>
      <c r="J902" s="4666"/>
      <c r="K902" s="4666"/>
      <c r="L902" s="4666"/>
      <c r="M902" s="4666"/>
      <c r="N902" s="4666"/>
      <c r="O902" s="4666"/>
      <c r="P902" s="1860" t="s">
        <v>56</v>
      </c>
      <c r="Q902" s="1860" t="s">
        <v>57</v>
      </c>
      <c r="R902" s="1883">
        <v>32.19</v>
      </c>
      <c r="S902" s="1884">
        <f>ROUND(K891,2)*R902</f>
        <v>1782.6822</v>
      </c>
    </row>
    <row r="903" spans="1:19" ht="45" customHeight="1" x14ac:dyDescent="0.25">
      <c r="A903" s="5422" t="s">
        <v>23</v>
      </c>
      <c r="B903" s="5422" t="s">
        <v>284</v>
      </c>
      <c r="C903" s="5422" t="s">
        <v>25</v>
      </c>
      <c r="D903" s="5422" t="s">
        <v>285</v>
      </c>
      <c r="E903" s="5422" t="s">
        <v>286</v>
      </c>
      <c r="F903" s="5423">
        <f>R903+R904+R905+R906+R907+R908+R909+R910+R911+R912+R913+R914</f>
        <v>201.60000000000005</v>
      </c>
      <c r="G903" s="5422" t="s">
        <v>28</v>
      </c>
      <c r="H903" s="5424">
        <v>63.73</v>
      </c>
      <c r="I903" s="5425">
        <v>63.73</v>
      </c>
      <c r="J903" s="5426">
        <v>0.2288</v>
      </c>
      <c r="K903" s="5427">
        <f>ROUND(I903,2)+(ROUND(I903,2)*J903)</f>
        <v>78.311424000000002</v>
      </c>
      <c r="L903" s="5428">
        <f>ROUND(S903,2)+ROUND(S904,2)+ROUND(S905,2)+ROUND(S906,2)+ROUND(S907,2)+ROUND(S908,2)+ROUND(S909,2)+ROUND(S910,2)+ROUND(S911,2)+ROUND(S912,2)+ROUND(S913,2)+ROUND(S914,2)</f>
        <v>15787.320000000002</v>
      </c>
      <c r="M903" s="5422"/>
      <c r="N903" s="5422" t="s">
        <v>268</v>
      </c>
      <c r="O903" s="5422" t="s">
        <v>264</v>
      </c>
      <c r="P903" s="1885" t="s">
        <v>20</v>
      </c>
      <c r="Q903" s="1885" t="s">
        <v>29</v>
      </c>
      <c r="R903" s="1886">
        <v>16.8</v>
      </c>
      <c r="S903" s="1887">
        <f>ROUND(K903,2)*R903</f>
        <v>1315.6080000000002</v>
      </c>
    </row>
    <row r="904" spans="1:19" ht="45" customHeight="1" x14ac:dyDescent="0.25">
      <c r="A904" s="4666"/>
      <c r="B904" s="4666"/>
      <c r="C904" s="4666"/>
      <c r="D904" s="4666"/>
      <c r="E904" s="4666"/>
      <c r="F904" s="4666"/>
      <c r="G904" s="4666"/>
      <c r="H904" s="4666"/>
      <c r="I904" s="4666"/>
      <c r="J904" s="4666"/>
      <c r="K904" s="4666"/>
      <c r="L904" s="4666"/>
      <c r="M904" s="4666"/>
      <c r="N904" s="4666"/>
      <c r="O904" s="4666"/>
      <c r="P904" s="1885" t="s">
        <v>30</v>
      </c>
      <c r="Q904" s="1885" t="s">
        <v>37</v>
      </c>
      <c r="R904" s="1888">
        <v>16.8</v>
      </c>
      <c r="S904" s="1889">
        <f>ROUND(K903,2)*R904</f>
        <v>1315.6080000000002</v>
      </c>
    </row>
    <row r="905" spans="1:19" ht="45" customHeight="1" x14ac:dyDescent="0.25">
      <c r="A905" s="4666"/>
      <c r="B905" s="4666"/>
      <c r="C905" s="4666"/>
      <c r="D905" s="4666"/>
      <c r="E905" s="4666"/>
      <c r="F905" s="4666"/>
      <c r="G905" s="4666"/>
      <c r="H905" s="4666"/>
      <c r="I905" s="4666"/>
      <c r="J905" s="4666"/>
      <c r="K905" s="4666"/>
      <c r="L905" s="4666"/>
      <c r="M905" s="4666"/>
      <c r="N905" s="4666"/>
      <c r="O905" s="4666"/>
      <c r="P905" s="1885" t="s">
        <v>38</v>
      </c>
      <c r="Q905" s="1885" t="s">
        <v>39</v>
      </c>
      <c r="R905" s="1890">
        <v>16.8</v>
      </c>
      <c r="S905" s="1891">
        <f>ROUND(K903,2)*R905</f>
        <v>1315.6080000000002</v>
      </c>
    </row>
    <row r="906" spans="1:19" ht="45" customHeight="1" x14ac:dyDescent="0.25">
      <c r="A906" s="4666"/>
      <c r="B906" s="4666"/>
      <c r="C906" s="4666"/>
      <c r="D906" s="4666"/>
      <c r="E906" s="4666"/>
      <c r="F906" s="4666"/>
      <c r="G906" s="4666"/>
      <c r="H906" s="4666"/>
      <c r="I906" s="4666"/>
      <c r="J906" s="4666"/>
      <c r="K906" s="4666"/>
      <c r="L906" s="4666"/>
      <c r="M906" s="4666"/>
      <c r="N906" s="4666"/>
      <c r="O906" s="4666"/>
      <c r="P906" s="1885" t="s">
        <v>40</v>
      </c>
      <c r="Q906" s="1885" t="s">
        <v>41</v>
      </c>
      <c r="R906" s="1892">
        <v>16.8</v>
      </c>
      <c r="S906" s="1893">
        <f>ROUND(K903,2)*R906</f>
        <v>1315.6080000000002</v>
      </c>
    </row>
    <row r="907" spans="1:19" ht="45" customHeight="1" x14ac:dyDescent="0.25">
      <c r="A907" s="4666"/>
      <c r="B907" s="4666"/>
      <c r="C907" s="4666"/>
      <c r="D907" s="4666"/>
      <c r="E907" s="4666"/>
      <c r="F907" s="4666"/>
      <c r="G907" s="4666"/>
      <c r="H907" s="4666"/>
      <c r="I907" s="4666"/>
      <c r="J907" s="4666"/>
      <c r="K907" s="4666"/>
      <c r="L907" s="4666"/>
      <c r="M907" s="4666"/>
      <c r="N907" s="4666"/>
      <c r="O907" s="4666"/>
      <c r="P907" s="1885" t="s">
        <v>42</v>
      </c>
      <c r="Q907" s="1885" t="s">
        <v>43</v>
      </c>
      <c r="R907" s="1894">
        <v>16.8</v>
      </c>
      <c r="S907" s="1895">
        <f>ROUND(K903,2)*R907</f>
        <v>1315.6080000000002</v>
      </c>
    </row>
    <row r="908" spans="1:19" ht="45" customHeight="1" x14ac:dyDescent="0.25">
      <c r="A908" s="4666"/>
      <c r="B908" s="4666"/>
      <c r="C908" s="4666"/>
      <c r="D908" s="4666"/>
      <c r="E908" s="4666"/>
      <c r="F908" s="4666"/>
      <c r="G908" s="4666"/>
      <c r="H908" s="4666"/>
      <c r="I908" s="4666"/>
      <c r="J908" s="4666"/>
      <c r="K908" s="4666"/>
      <c r="L908" s="4666"/>
      <c r="M908" s="4666"/>
      <c r="N908" s="4666"/>
      <c r="O908" s="4666"/>
      <c r="P908" s="1885" t="s">
        <v>44</v>
      </c>
      <c r="Q908" s="1885" t="s">
        <v>45</v>
      </c>
      <c r="R908" s="1896">
        <v>16.8</v>
      </c>
      <c r="S908" s="1897">
        <f>ROUND(K903,2)*R908</f>
        <v>1315.6080000000002</v>
      </c>
    </row>
    <row r="909" spans="1:19" ht="45" customHeight="1" x14ac:dyDescent="0.25">
      <c r="A909" s="4666"/>
      <c r="B909" s="4666"/>
      <c r="C909" s="4666"/>
      <c r="D909" s="4666"/>
      <c r="E909" s="4666"/>
      <c r="F909" s="4666"/>
      <c r="G909" s="4666"/>
      <c r="H909" s="4666"/>
      <c r="I909" s="4666"/>
      <c r="J909" s="4666"/>
      <c r="K909" s="4666"/>
      <c r="L909" s="4666"/>
      <c r="M909" s="4666"/>
      <c r="N909" s="4666"/>
      <c r="O909" s="4666"/>
      <c r="P909" s="1885" t="s">
        <v>46</v>
      </c>
      <c r="Q909" s="1885" t="s">
        <v>47</v>
      </c>
      <c r="R909" s="1898">
        <v>16.8</v>
      </c>
      <c r="S909" s="1899">
        <f>ROUND(K903,2)*R909</f>
        <v>1315.6080000000002</v>
      </c>
    </row>
    <row r="910" spans="1:19" ht="45" customHeight="1" x14ac:dyDescent="0.25">
      <c r="A910" s="4666"/>
      <c r="B910" s="4666"/>
      <c r="C910" s="4666"/>
      <c r="D910" s="4666"/>
      <c r="E910" s="4666"/>
      <c r="F910" s="4666"/>
      <c r="G910" s="4666"/>
      <c r="H910" s="4666"/>
      <c r="I910" s="4666"/>
      <c r="J910" s="4666"/>
      <c r="K910" s="4666"/>
      <c r="L910" s="4666"/>
      <c r="M910" s="4666"/>
      <c r="N910" s="4666"/>
      <c r="O910" s="4666"/>
      <c r="P910" s="1885" t="s">
        <v>48</v>
      </c>
      <c r="Q910" s="1885" t="s">
        <v>49</v>
      </c>
      <c r="R910" s="1900">
        <v>16.8</v>
      </c>
      <c r="S910" s="1901">
        <f>ROUND(K903,2)*R910</f>
        <v>1315.6080000000002</v>
      </c>
    </row>
    <row r="911" spans="1:19" ht="45" customHeight="1" x14ac:dyDescent="0.25">
      <c r="A911" s="4666"/>
      <c r="B911" s="4666"/>
      <c r="C911" s="4666"/>
      <c r="D911" s="4666"/>
      <c r="E911" s="4666"/>
      <c r="F911" s="4666"/>
      <c r="G911" s="4666"/>
      <c r="H911" s="4666"/>
      <c r="I911" s="4666"/>
      <c r="J911" s="4666"/>
      <c r="K911" s="4666"/>
      <c r="L911" s="4666"/>
      <c r="M911" s="4666"/>
      <c r="N911" s="4666"/>
      <c r="O911" s="4666"/>
      <c r="P911" s="1885" t="s">
        <v>50</v>
      </c>
      <c r="Q911" s="1885" t="s">
        <v>51</v>
      </c>
      <c r="R911" s="1902">
        <v>16.8</v>
      </c>
      <c r="S911" s="1903">
        <f>ROUND(K903,2)*R911</f>
        <v>1315.6080000000002</v>
      </c>
    </row>
    <row r="912" spans="1:19" ht="45" customHeight="1" x14ac:dyDescent="0.25">
      <c r="A912" s="4666"/>
      <c r="B912" s="4666"/>
      <c r="C912" s="4666"/>
      <c r="D912" s="4666"/>
      <c r="E912" s="4666"/>
      <c r="F912" s="4666"/>
      <c r="G912" s="4666"/>
      <c r="H912" s="4666"/>
      <c r="I912" s="4666"/>
      <c r="J912" s="4666"/>
      <c r="K912" s="4666"/>
      <c r="L912" s="4666"/>
      <c r="M912" s="4666"/>
      <c r="N912" s="4666"/>
      <c r="O912" s="4666"/>
      <c r="P912" s="1885" t="s">
        <v>52</v>
      </c>
      <c r="Q912" s="1885" t="s">
        <v>53</v>
      </c>
      <c r="R912" s="1904">
        <v>16.8</v>
      </c>
      <c r="S912" s="1905">
        <f>ROUND(K903,2)*R912</f>
        <v>1315.6080000000002</v>
      </c>
    </row>
    <row r="913" spans="1:19" ht="45" customHeight="1" x14ac:dyDescent="0.25">
      <c r="A913" s="4666"/>
      <c r="B913" s="4666"/>
      <c r="C913" s="4666"/>
      <c r="D913" s="4666"/>
      <c r="E913" s="4666"/>
      <c r="F913" s="4666"/>
      <c r="G913" s="4666"/>
      <c r="H913" s="4666"/>
      <c r="I913" s="4666"/>
      <c r="J913" s="4666"/>
      <c r="K913" s="4666"/>
      <c r="L913" s="4666"/>
      <c r="M913" s="4666"/>
      <c r="N913" s="4666"/>
      <c r="O913" s="4666"/>
      <c r="P913" s="1885" t="s">
        <v>54</v>
      </c>
      <c r="Q913" s="1885" t="s">
        <v>55</v>
      </c>
      <c r="R913" s="1906">
        <v>16.8</v>
      </c>
      <c r="S913" s="1907">
        <f>ROUND(K903,2)*R913</f>
        <v>1315.6080000000002</v>
      </c>
    </row>
    <row r="914" spans="1:19" ht="45" customHeight="1" x14ac:dyDescent="0.25">
      <c r="A914" s="4666"/>
      <c r="B914" s="4666"/>
      <c r="C914" s="4666"/>
      <c r="D914" s="4666"/>
      <c r="E914" s="4666"/>
      <c r="F914" s="4666"/>
      <c r="G914" s="4666"/>
      <c r="H914" s="4666"/>
      <c r="I914" s="4666"/>
      <c r="J914" s="4666"/>
      <c r="K914" s="4666"/>
      <c r="L914" s="4666"/>
      <c r="M914" s="4666"/>
      <c r="N914" s="4666"/>
      <c r="O914" s="4666"/>
      <c r="P914" s="1885" t="s">
        <v>56</v>
      </c>
      <c r="Q914" s="1885" t="s">
        <v>57</v>
      </c>
      <c r="R914" s="1908">
        <v>16.8</v>
      </c>
      <c r="S914" s="1909">
        <f>ROUND(K903,2)*R914</f>
        <v>1315.6080000000002</v>
      </c>
    </row>
    <row r="915" spans="1:19" ht="45" customHeight="1" x14ac:dyDescent="0.25">
      <c r="A915" s="5429" t="s">
        <v>23</v>
      </c>
      <c r="B915" s="5429" t="s">
        <v>287</v>
      </c>
      <c r="C915" s="5429" t="s">
        <v>25</v>
      </c>
      <c r="D915" s="5429" t="s">
        <v>288</v>
      </c>
      <c r="E915" s="5429" t="s">
        <v>289</v>
      </c>
      <c r="F915" s="5430">
        <f>R915+R916+R917+R918+R919+R920+R921+R922+R923+R924+R925+R926</f>
        <v>229.19999999999996</v>
      </c>
      <c r="G915" s="5429" t="s">
        <v>28</v>
      </c>
      <c r="H915" s="5431">
        <v>56.33</v>
      </c>
      <c r="I915" s="5432">
        <v>56.33</v>
      </c>
      <c r="J915" s="5433">
        <v>0.2288</v>
      </c>
      <c r="K915" s="5434">
        <f>ROUND(I915,2)+(ROUND(I915,2)*J915)</f>
        <v>69.218304000000003</v>
      </c>
      <c r="L915" s="5435">
        <f>ROUND(S915,2)+ROUND(S916,2)+ROUND(S917,2)+ROUND(S918,2)+ROUND(S919,2)+ROUND(S920,2)+ROUND(S921,2)+ROUND(S922,2)+ROUND(S923,2)+ROUND(S924,2)+ROUND(S925,2)+ROUND(S926,2)</f>
        <v>15865.200000000003</v>
      </c>
      <c r="M915" s="5429"/>
      <c r="N915" s="5429" t="s">
        <v>268</v>
      </c>
      <c r="O915" s="5429" t="s">
        <v>264</v>
      </c>
      <c r="P915" s="1910" t="s">
        <v>20</v>
      </c>
      <c r="Q915" s="1910" t="s">
        <v>29</v>
      </c>
      <c r="R915" s="1911">
        <v>19.100000000000001</v>
      </c>
      <c r="S915" s="1912">
        <f>ROUND(K915,2)*R915</f>
        <v>1322.1020000000001</v>
      </c>
    </row>
    <row r="916" spans="1:19" ht="45" customHeight="1" x14ac:dyDescent="0.25">
      <c r="A916" s="4666"/>
      <c r="B916" s="4666"/>
      <c r="C916" s="4666"/>
      <c r="D916" s="4666"/>
      <c r="E916" s="4666"/>
      <c r="F916" s="4666"/>
      <c r="G916" s="4666"/>
      <c r="H916" s="4666"/>
      <c r="I916" s="4666"/>
      <c r="J916" s="4666"/>
      <c r="K916" s="4666"/>
      <c r="L916" s="4666"/>
      <c r="M916" s="4666"/>
      <c r="N916" s="4666"/>
      <c r="O916" s="4666"/>
      <c r="P916" s="1910" t="s">
        <v>30</v>
      </c>
      <c r="Q916" s="1910" t="s">
        <v>37</v>
      </c>
      <c r="R916" s="1913">
        <v>19.100000000000001</v>
      </c>
      <c r="S916" s="1914">
        <f>ROUND(K915,2)*R916</f>
        <v>1322.1020000000001</v>
      </c>
    </row>
    <row r="917" spans="1:19" ht="45" customHeight="1" x14ac:dyDescent="0.25">
      <c r="A917" s="4666"/>
      <c r="B917" s="4666"/>
      <c r="C917" s="4666"/>
      <c r="D917" s="4666"/>
      <c r="E917" s="4666"/>
      <c r="F917" s="4666"/>
      <c r="G917" s="4666"/>
      <c r="H917" s="4666"/>
      <c r="I917" s="4666"/>
      <c r="J917" s="4666"/>
      <c r="K917" s="4666"/>
      <c r="L917" s="4666"/>
      <c r="M917" s="4666"/>
      <c r="N917" s="4666"/>
      <c r="O917" s="4666"/>
      <c r="P917" s="1910" t="s">
        <v>38</v>
      </c>
      <c r="Q917" s="1910" t="s">
        <v>39</v>
      </c>
      <c r="R917" s="1915">
        <v>19.100000000000001</v>
      </c>
      <c r="S917" s="1916">
        <f>ROUND(K915,2)*R917</f>
        <v>1322.1020000000001</v>
      </c>
    </row>
    <row r="918" spans="1:19" ht="45" customHeight="1" x14ac:dyDescent="0.25">
      <c r="A918" s="4666"/>
      <c r="B918" s="4666"/>
      <c r="C918" s="4666"/>
      <c r="D918" s="4666"/>
      <c r="E918" s="4666"/>
      <c r="F918" s="4666"/>
      <c r="G918" s="4666"/>
      <c r="H918" s="4666"/>
      <c r="I918" s="4666"/>
      <c r="J918" s="4666"/>
      <c r="K918" s="4666"/>
      <c r="L918" s="4666"/>
      <c r="M918" s="4666"/>
      <c r="N918" s="4666"/>
      <c r="O918" s="4666"/>
      <c r="P918" s="1910" t="s">
        <v>40</v>
      </c>
      <c r="Q918" s="1910" t="s">
        <v>41</v>
      </c>
      <c r="R918" s="1917">
        <v>19.100000000000001</v>
      </c>
      <c r="S918" s="1918">
        <f>ROUND(K915,2)*R918</f>
        <v>1322.1020000000001</v>
      </c>
    </row>
    <row r="919" spans="1:19" ht="45" customHeight="1" x14ac:dyDescent="0.25">
      <c r="A919" s="4666"/>
      <c r="B919" s="4666"/>
      <c r="C919" s="4666"/>
      <c r="D919" s="4666"/>
      <c r="E919" s="4666"/>
      <c r="F919" s="4666"/>
      <c r="G919" s="4666"/>
      <c r="H919" s="4666"/>
      <c r="I919" s="4666"/>
      <c r="J919" s="4666"/>
      <c r="K919" s="4666"/>
      <c r="L919" s="4666"/>
      <c r="M919" s="4666"/>
      <c r="N919" s="4666"/>
      <c r="O919" s="4666"/>
      <c r="P919" s="1910" t="s">
        <v>42</v>
      </c>
      <c r="Q919" s="1910" t="s">
        <v>43</v>
      </c>
      <c r="R919" s="1919">
        <v>19.100000000000001</v>
      </c>
      <c r="S919" s="1920">
        <f>ROUND(K915,2)*R919</f>
        <v>1322.1020000000001</v>
      </c>
    </row>
    <row r="920" spans="1:19" ht="45" customHeight="1" x14ac:dyDescent="0.25">
      <c r="A920" s="4666"/>
      <c r="B920" s="4666"/>
      <c r="C920" s="4666"/>
      <c r="D920" s="4666"/>
      <c r="E920" s="4666"/>
      <c r="F920" s="4666"/>
      <c r="G920" s="4666"/>
      <c r="H920" s="4666"/>
      <c r="I920" s="4666"/>
      <c r="J920" s="4666"/>
      <c r="K920" s="4666"/>
      <c r="L920" s="4666"/>
      <c r="M920" s="4666"/>
      <c r="N920" s="4666"/>
      <c r="O920" s="4666"/>
      <c r="P920" s="1910" t="s">
        <v>44</v>
      </c>
      <c r="Q920" s="1910" t="s">
        <v>45</v>
      </c>
      <c r="R920" s="1921">
        <v>19.100000000000001</v>
      </c>
      <c r="S920" s="1922">
        <f>ROUND(K915,2)*R920</f>
        <v>1322.1020000000001</v>
      </c>
    </row>
    <row r="921" spans="1:19" ht="45" customHeight="1" x14ac:dyDescent="0.25">
      <c r="A921" s="4666"/>
      <c r="B921" s="4666"/>
      <c r="C921" s="4666"/>
      <c r="D921" s="4666"/>
      <c r="E921" s="4666"/>
      <c r="F921" s="4666"/>
      <c r="G921" s="4666"/>
      <c r="H921" s="4666"/>
      <c r="I921" s="4666"/>
      <c r="J921" s="4666"/>
      <c r="K921" s="4666"/>
      <c r="L921" s="4666"/>
      <c r="M921" s="4666"/>
      <c r="N921" s="4666"/>
      <c r="O921" s="4666"/>
      <c r="P921" s="1910" t="s">
        <v>46</v>
      </c>
      <c r="Q921" s="1910" t="s">
        <v>47</v>
      </c>
      <c r="R921" s="1923">
        <v>19.100000000000001</v>
      </c>
      <c r="S921" s="1924">
        <f>ROUND(K915,2)*R921</f>
        <v>1322.1020000000001</v>
      </c>
    </row>
    <row r="922" spans="1:19" ht="45" customHeight="1" x14ac:dyDescent="0.25">
      <c r="A922" s="4666"/>
      <c r="B922" s="4666"/>
      <c r="C922" s="4666"/>
      <c r="D922" s="4666"/>
      <c r="E922" s="4666"/>
      <c r="F922" s="4666"/>
      <c r="G922" s="4666"/>
      <c r="H922" s="4666"/>
      <c r="I922" s="4666"/>
      <c r="J922" s="4666"/>
      <c r="K922" s="4666"/>
      <c r="L922" s="4666"/>
      <c r="M922" s="4666"/>
      <c r="N922" s="4666"/>
      <c r="O922" s="4666"/>
      <c r="P922" s="1910" t="s">
        <v>48</v>
      </c>
      <c r="Q922" s="1910" t="s">
        <v>49</v>
      </c>
      <c r="R922" s="1925">
        <v>19.100000000000001</v>
      </c>
      <c r="S922" s="1926">
        <f>ROUND(K915,2)*R922</f>
        <v>1322.1020000000001</v>
      </c>
    </row>
    <row r="923" spans="1:19" ht="45" customHeight="1" x14ac:dyDescent="0.25">
      <c r="A923" s="4666"/>
      <c r="B923" s="4666"/>
      <c r="C923" s="4666"/>
      <c r="D923" s="4666"/>
      <c r="E923" s="4666"/>
      <c r="F923" s="4666"/>
      <c r="G923" s="4666"/>
      <c r="H923" s="4666"/>
      <c r="I923" s="4666"/>
      <c r="J923" s="4666"/>
      <c r="K923" s="4666"/>
      <c r="L923" s="4666"/>
      <c r="M923" s="4666"/>
      <c r="N923" s="4666"/>
      <c r="O923" s="4666"/>
      <c r="P923" s="1910" t="s">
        <v>50</v>
      </c>
      <c r="Q923" s="1910" t="s">
        <v>51</v>
      </c>
      <c r="R923" s="1927">
        <v>19.100000000000001</v>
      </c>
      <c r="S923" s="1928">
        <f>ROUND(K915,2)*R923</f>
        <v>1322.1020000000001</v>
      </c>
    </row>
    <row r="924" spans="1:19" ht="45" customHeight="1" x14ac:dyDescent="0.25">
      <c r="A924" s="4666"/>
      <c r="B924" s="4666"/>
      <c r="C924" s="4666"/>
      <c r="D924" s="4666"/>
      <c r="E924" s="4666"/>
      <c r="F924" s="4666"/>
      <c r="G924" s="4666"/>
      <c r="H924" s="4666"/>
      <c r="I924" s="4666"/>
      <c r="J924" s="4666"/>
      <c r="K924" s="4666"/>
      <c r="L924" s="4666"/>
      <c r="M924" s="4666"/>
      <c r="N924" s="4666"/>
      <c r="O924" s="4666"/>
      <c r="P924" s="1910" t="s">
        <v>52</v>
      </c>
      <c r="Q924" s="1910" t="s">
        <v>53</v>
      </c>
      <c r="R924" s="1929">
        <v>19.100000000000001</v>
      </c>
      <c r="S924" s="1930">
        <f>ROUND(K915,2)*R924</f>
        <v>1322.1020000000001</v>
      </c>
    </row>
    <row r="925" spans="1:19" ht="45" customHeight="1" x14ac:dyDescent="0.25">
      <c r="A925" s="4666"/>
      <c r="B925" s="4666"/>
      <c r="C925" s="4666"/>
      <c r="D925" s="4666"/>
      <c r="E925" s="4666"/>
      <c r="F925" s="4666"/>
      <c r="G925" s="4666"/>
      <c r="H925" s="4666"/>
      <c r="I925" s="4666"/>
      <c r="J925" s="4666"/>
      <c r="K925" s="4666"/>
      <c r="L925" s="4666"/>
      <c r="M925" s="4666"/>
      <c r="N925" s="4666"/>
      <c r="O925" s="4666"/>
      <c r="P925" s="1910" t="s">
        <v>54</v>
      </c>
      <c r="Q925" s="1910" t="s">
        <v>55</v>
      </c>
      <c r="R925" s="1931">
        <v>19.100000000000001</v>
      </c>
      <c r="S925" s="1932">
        <f>ROUND(K915,2)*R925</f>
        <v>1322.1020000000001</v>
      </c>
    </row>
    <row r="926" spans="1:19" ht="45" customHeight="1" x14ac:dyDescent="0.25">
      <c r="A926" s="4666"/>
      <c r="B926" s="4666"/>
      <c r="C926" s="4666"/>
      <c r="D926" s="4666"/>
      <c r="E926" s="4666"/>
      <c r="F926" s="4666"/>
      <c r="G926" s="4666"/>
      <c r="H926" s="4666"/>
      <c r="I926" s="4666"/>
      <c r="J926" s="4666"/>
      <c r="K926" s="4666"/>
      <c r="L926" s="4666"/>
      <c r="M926" s="4666"/>
      <c r="N926" s="4666"/>
      <c r="O926" s="4666"/>
      <c r="P926" s="1910" t="s">
        <v>56</v>
      </c>
      <c r="Q926" s="1910" t="s">
        <v>57</v>
      </c>
      <c r="R926" s="1933">
        <v>19.100000000000001</v>
      </c>
      <c r="S926" s="1934">
        <f>ROUND(K915,2)*R926</f>
        <v>1322.1020000000001</v>
      </c>
    </row>
    <row r="927" spans="1:19" ht="45" customHeight="1" x14ac:dyDescent="0.25">
      <c r="A927" s="5408" t="s">
        <v>23</v>
      </c>
      <c r="B927" s="5408" t="s">
        <v>290</v>
      </c>
      <c r="C927" s="5408" t="s">
        <v>25</v>
      </c>
      <c r="D927" s="5408" t="s">
        <v>291</v>
      </c>
      <c r="E927" s="5408" t="s">
        <v>292</v>
      </c>
      <c r="F927" s="5409">
        <f>R927+R928+R929+R930+R931+R932+R933+R934+R935+R936+R937+R938</f>
        <v>155.76</v>
      </c>
      <c r="G927" s="5408" t="s">
        <v>28</v>
      </c>
      <c r="H927" s="5410">
        <v>70.849999999999994</v>
      </c>
      <c r="I927" s="5411">
        <v>70.849999999999994</v>
      </c>
      <c r="J927" s="5412">
        <v>0.2288</v>
      </c>
      <c r="K927" s="5413">
        <f>ROUND(I927,2)+(ROUND(I927,2)*J927)</f>
        <v>87.060479999999998</v>
      </c>
      <c r="L927" s="5414">
        <f>ROUND(S927,2)+ROUND(S928,2)+ROUND(S929,2)+ROUND(S930,2)+ROUND(S931,2)+ROUND(S932,2)+ROUND(S933,2)+ROUND(S934,2)+ROUND(S935,2)+ROUND(S936,2)+ROUND(S937,2)+ROUND(S938,2)</f>
        <v>13560.480000000003</v>
      </c>
      <c r="M927" s="5408"/>
      <c r="N927" s="5408" t="s">
        <v>268</v>
      </c>
      <c r="O927" s="5408" t="s">
        <v>264</v>
      </c>
      <c r="P927" s="1935" t="s">
        <v>20</v>
      </c>
      <c r="Q927" s="1935" t="s">
        <v>29</v>
      </c>
      <c r="R927" s="1936">
        <v>12.98</v>
      </c>
      <c r="S927" s="1937">
        <f>ROUND(K927,2)*R927</f>
        <v>1130.0388</v>
      </c>
    </row>
    <row r="928" spans="1:19" ht="45" customHeight="1" x14ac:dyDescent="0.25">
      <c r="A928" s="4666"/>
      <c r="B928" s="4666"/>
      <c r="C928" s="4666"/>
      <c r="D928" s="4666"/>
      <c r="E928" s="4666"/>
      <c r="F928" s="4666"/>
      <c r="G928" s="4666"/>
      <c r="H928" s="4666"/>
      <c r="I928" s="4666"/>
      <c r="J928" s="4666"/>
      <c r="K928" s="4666"/>
      <c r="L928" s="4666"/>
      <c r="M928" s="4666"/>
      <c r="N928" s="4666"/>
      <c r="O928" s="4666"/>
      <c r="P928" s="1935" t="s">
        <v>30</v>
      </c>
      <c r="Q928" s="1935" t="s">
        <v>37</v>
      </c>
      <c r="R928" s="1938">
        <v>12.98</v>
      </c>
      <c r="S928" s="1939">
        <f>ROUND(K927,2)*R928</f>
        <v>1130.0388</v>
      </c>
    </row>
    <row r="929" spans="1:19" ht="45" customHeight="1" x14ac:dyDescent="0.25">
      <c r="A929" s="4666"/>
      <c r="B929" s="4666"/>
      <c r="C929" s="4666"/>
      <c r="D929" s="4666"/>
      <c r="E929" s="4666"/>
      <c r="F929" s="4666"/>
      <c r="G929" s="4666"/>
      <c r="H929" s="4666"/>
      <c r="I929" s="4666"/>
      <c r="J929" s="4666"/>
      <c r="K929" s="4666"/>
      <c r="L929" s="4666"/>
      <c r="M929" s="4666"/>
      <c r="N929" s="4666"/>
      <c r="O929" s="4666"/>
      <c r="P929" s="1935" t="s">
        <v>38</v>
      </c>
      <c r="Q929" s="1935" t="s">
        <v>39</v>
      </c>
      <c r="R929" s="1940">
        <v>12.98</v>
      </c>
      <c r="S929" s="1941">
        <f>ROUND(K927,2)*R929</f>
        <v>1130.0388</v>
      </c>
    </row>
    <row r="930" spans="1:19" ht="45" customHeight="1" x14ac:dyDescent="0.25">
      <c r="A930" s="4666"/>
      <c r="B930" s="4666"/>
      <c r="C930" s="4666"/>
      <c r="D930" s="4666"/>
      <c r="E930" s="4666"/>
      <c r="F930" s="4666"/>
      <c r="G930" s="4666"/>
      <c r="H930" s="4666"/>
      <c r="I930" s="4666"/>
      <c r="J930" s="4666"/>
      <c r="K930" s="4666"/>
      <c r="L930" s="4666"/>
      <c r="M930" s="4666"/>
      <c r="N930" s="4666"/>
      <c r="O930" s="4666"/>
      <c r="P930" s="1935" t="s">
        <v>40</v>
      </c>
      <c r="Q930" s="1935" t="s">
        <v>41</v>
      </c>
      <c r="R930" s="1942">
        <v>12.98</v>
      </c>
      <c r="S930" s="1943">
        <f>ROUND(K927,2)*R930</f>
        <v>1130.0388</v>
      </c>
    </row>
    <row r="931" spans="1:19" ht="45" customHeight="1" x14ac:dyDescent="0.25">
      <c r="A931" s="4666"/>
      <c r="B931" s="4666"/>
      <c r="C931" s="4666"/>
      <c r="D931" s="4666"/>
      <c r="E931" s="4666"/>
      <c r="F931" s="4666"/>
      <c r="G931" s="4666"/>
      <c r="H931" s="4666"/>
      <c r="I931" s="4666"/>
      <c r="J931" s="4666"/>
      <c r="K931" s="4666"/>
      <c r="L931" s="4666"/>
      <c r="M931" s="4666"/>
      <c r="N931" s="4666"/>
      <c r="O931" s="4666"/>
      <c r="P931" s="1935" t="s">
        <v>42</v>
      </c>
      <c r="Q931" s="1935" t="s">
        <v>43</v>
      </c>
      <c r="R931" s="1944">
        <v>12.98</v>
      </c>
      <c r="S931" s="1945">
        <f>ROUND(K927,2)*R931</f>
        <v>1130.0388</v>
      </c>
    </row>
    <row r="932" spans="1:19" ht="45" customHeight="1" x14ac:dyDescent="0.25">
      <c r="A932" s="4666"/>
      <c r="B932" s="4666"/>
      <c r="C932" s="4666"/>
      <c r="D932" s="4666"/>
      <c r="E932" s="4666"/>
      <c r="F932" s="4666"/>
      <c r="G932" s="4666"/>
      <c r="H932" s="4666"/>
      <c r="I932" s="4666"/>
      <c r="J932" s="4666"/>
      <c r="K932" s="4666"/>
      <c r="L932" s="4666"/>
      <c r="M932" s="4666"/>
      <c r="N932" s="4666"/>
      <c r="O932" s="4666"/>
      <c r="P932" s="1935" t="s">
        <v>44</v>
      </c>
      <c r="Q932" s="1935" t="s">
        <v>45</v>
      </c>
      <c r="R932" s="1946">
        <v>12.98</v>
      </c>
      <c r="S932" s="1947">
        <f>ROUND(K927,2)*R932</f>
        <v>1130.0388</v>
      </c>
    </row>
    <row r="933" spans="1:19" ht="45" customHeight="1" x14ac:dyDescent="0.25">
      <c r="A933" s="4666"/>
      <c r="B933" s="4666"/>
      <c r="C933" s="4666"/>
      <c r="D933" s="4666"/>
      <c r="E933" s="4666"/>
      <c r="F933" s="4666"/>
      <c r="G933" s="4666"/>
      <c r="H933" s="4666"/>
      <c r="I933" s="4666"/>
      <c r="J933" s="4666"/>
      <c r="K933" s="4666"/>
      <c r="L933" s="4666"/>
      <c r="M933" s="4666"/>
      <c r="N933" s="4666"/>
      <c r="O933" s="4666"/>
      <c r="P933" s="1935" t="s">
        <v>46</v>
      </c>
      <c r="Q933" s="1935" t="s">
        <v>47</v>
      </c>
      <c r="R933" s="1948">
        <v>12.98</v>
      </c>
      <c r="S933" s="1949">
        <f>ROUND(K927,2)*R933</f>
        <v>1130.0388</v>
      </c>
    </row>
    <row r="934" spans="1:19" ht="45" customHeight="1" x14ac:dyDescent="0.25">
      <c r="A934" s="4666"/>
      <c r="B934" s="4666"/>
      <c r="C934" s="4666"/>
      <c r="D934" s="4666"/>
      <c r="E934" s="4666"/>
      <c r="F934" s="4666"/>
      <c r="G934" s="4666"/>
      <c r="H934" s="4666"/>
      <c r="I934" s="4666"/>
      <c r="J934" s="4666"/>
      <c r="K934" s="4666"/>
      <c r="L934" s="4666"/>
      <c r="M934" s="4666"/>
      <c r="N934" s="4666"/>
      <c r="O934" s="4666"/>
      <c r="P934" s="1935" t="s">
        <v>48</v>
      </c>
      <c r="Q934" s="1935" t="s">
        <v>49</v>
      </c>
      <c r="R934" s="1950">
        <v>12.98</v>
      </c>
      <c r="S934" s="1951">
        <f>ROUND(K927,2)*R934</f>
        <v>1130.0388</v>
      </c>
    </row>
    <row r="935" spans="1:19" ht="45" customHeight="1" x14ac:dyDescent="0.25">
      <c r="A935" s="4666"/>
      <c r="B935" s="4666"/>
      <c r="C935" s="4666"/>
      <c r="D935" s="4666"/>
      <c r="E935" s="4666"/>
      <c r="F935" s="4666"/>
      <c r="G935" s="4666"/>
      <c r="H935" s="4666"/>
      <c r="I935" s="4666"/>
      <c r="J935" s="4666"/>
      <c r="K935" s="4666"/>
      <c r="L935" s="4666"/>
      <c r="M935" s="4666"/>
      <c r="N935" s="4666"/>
      <c r="O935" s="4666"/>
      <c r="P935" s="1935" t="s">
        <v>50</v>
      </c>
      <c r="Q935" s="1935" t="s">
        <v>51</v>
      </c>
      <c r="R935" s="1952">
        <v>12.98</v>
      </c>
      <c r="S935" s="1953">
        <f>ROUND(K927,2)*R935</f>
        <v>1130.0388</v>
      </c>
    </row>
    <row r="936" spans="1:19" ht="45" customHeight="1" x14ac:dyDescent="0.25">
      <c r="A936" s="4666"/>
      <c r="B936" s="4666"/>
      <c r="C936" s="4666"/>
      <c r="D936" s="4666"/>
      <c r="E936" s="4666"/>
      <c r="F936" s="4666"/>
      <c r="G936" s="4666"/>
      <c r="H936" s="4666"/>
      <c r="I936" s="4666"/>
      <c r="J936" s="4666"/>
      <c r="K936" s="4666"/>
      <c r="L936" s="4666"/>
      <c r="M936" s="4666"/>
      <c r="N936" s="4666"/>
      <c r="O936" s="4666"/>
      <c r="P936" s="1935" t="s">
        <v>52</v>
      </c>
      <c r="Q936" s="1935" t="s">
        <v>53</v>
      </c>
      <c r="R936" s="1954">
        <v>12.98</v>
      </c>
      <c r="S936" s="1955">
        <f>ROUND(K927,2)*R936</f>
        <v>1130.0388</v>
      </c>
    </row>
    <row r="937" spans="1:19" ht="45" customHeight="1" x14ac:dyDescent="0.25">
      <c r="A937" s="4666"/>
      <c r="B937" s="4666"/>
      <c r="C937" s="4666"/>
      <c r="D937" s="4666"/>
      <c r="E937" s="4666"/>
      <c r="F937" s="4666"/>
      <c r="G937" s="4666"/>
      <c r="H937" s="4666"/>
      <c r="I937" s="4666"/>
      <c r="J937" s="4666"/>
      <c r="K937" s="4666"/>
      <c r="L937" s="4666"/>
      <c r="M937" s="4666"/>
      <c r="N937" s="4666"/>
      <c r="O937" s="4666"/>
      <c r="P937" s="1935" t="s">
        <v>54</v>
      </c>
      <c r="Q937" s="1935" t="s">
        <v>55</v>
      </c>
      <c r="R937" s="1956">
        <v>12.98</v>
      </c>
      <c r="S937" s="1957">
        <f>ROUND(K927,2)*R937</f>
        <v>1130.0388</v>
      </c>
    </row>
    <row r="938" spans="1:19" ht="45" customHeight="1" x14ac:dyDescent="0.25">
      <c r="A938" s="4666"/>
      <c r="B938" s="4666"/>
      <c r="C938" s="4666"/>
      <c r="D938" s="4666"/>
      <c r="E938" s="4666"/>
      <c r="F938" s="4666"/>
      <c r="G938" s="4666"/>
      <c r="H938" s="4666"/>
      <c r="I938" s="4666"/>
      <c r="J938" s="4666"/>
      <c r="K938" s="4666"/>
      <c r="L938" s="4666"/>
      <c r="M938" s="4666"/>
      <c r="N938" s="4666"/>
      <c r="O938" s="4666"/>
      <c r="P938" s="1935" t="s">
        <v>56</v>
      </c>
      <c r="Q938" s="1935" t="s">
        <v>57</v>
      </c>
      <c r="R938" s="1958">
        <v>12.98</v>
      </c>
      <c r="S938" s="1959">
        <f>ROUND(K927,2)*R938</f>
        <v>1130.0388</v>
      </c>
    </row>
    <row r="939" spans="1:19" ht="45" customHeight="1" x14ac:dyDescent="0.25">
      <c r="A939" s="5415" t="s">
        <v>23</v>
      </c>
      <c r="B939" s="5415" t="s">
        <v>293</v>
      </c>
      <c r="C939" s="5415" t="s">
        <v>25</v>
      </c>
      <c r="D939" s="5415" t="s">
        <v>266</v>
      </c>
      <c r="E939" s="5415" t="s">
        <v>267</v>
      </c>
      <c r="F939" s="5416">
        <f>R939+R940+R941+R942+R943+R944+R945+R946+R947+R948+R949+R950</f>
        <v>193.80000000000004</v>
      </c>
      <c r="G939" s="5415" t="s">
        <v>28</v>
      </c>
      <c r="H939" s="5417">
        <v>0.74</v>
      </c>
      <c r="I939" s="5418">
        <v>0.74</v>
      </c>
      <c r="J939" s="5419">
        <v>0.2288</v>
      </c>
      <c r="K939" s="5420">
        <f>ROUND(I939,2)+(ROUND(I939,2)*J939)</f>
        <v>0.90931200000000001</v>
      </c>
      <c r="L939" s="5421">
        <f>ROUND(S939,2)+ROUND(S940,2)+ROUND(S941,2)+ROUND(S942,2)+ROUND(S943,2)+ROUND(S944,2)+ROUND(S945,2)+ROUND(S946,2)+ROUND(S947,2)+ROUND(S948,2)+ROUND(S949,2)+ROUND(S950,2)</f>
        <v>176.39999999999998</v>
      </c>
      <c r="M939" s="5415"/>
      <c r="N939" s="5415" t="s">
        <v>268</v>
      </c>
      <c r="O939" s="5415" t="s">
        <v>264</v>
      </c>
      <c r="P939" s="1960" t="s">
        <v>20</v>
      </c>
      <c r="Q939" s="1960" t="s">
        <v>29</v>
      </c>
      <c r="R939" s="1961">
        <v>16.149999999999999</v>
      </c>
      <c r="S939" s="1962">
        <f>ROUND(K939,2)*R939</f>
        <v>14.696499999999999</v>
      </c>
    </row>
    <row r="940" spans="1:19" ht="45" customHeight="1" x14ac:dyDescent="0.25">
      <c r="A940" s="4666"/>
      <c r="B940" s="4666"/>
      <c r="C940" s="4666"/>
      <c r="D940" s="4666"/>
      <c r="E940" s="4666"/>
      <c r="F940" s="4666"/>
      <c r="G940" s="4666"/>
      <c r="H940" s="4666"/>
      <c r="I940" s="4666"/>
      <c r="J940" s="4666"/>
      <c r="K940" s="4666"/>
      <c r="L940" s="4666"/>
      <c r="M940" s="4666"/>
      <c r="N940" s="4666"/>
      <c r="O940" s="4666"/>
      <c r="P940" s="1960" t="s">
        <v>30</v>
      </c>
      <c r="Q940" s="1960" t="s">
        <v>37</v>
      </c>
      <c r="R940" s="1963">
        <v>16.149999999999999</v>
      </c>
      <c r="S940" s="1964">
        <f>ROUND(K939,2)*R940</f>
        <v>14.696499999999999</v>
      </c>
    </row>
    <row r="941" spans="1:19" ht="45" customHeight="1" x14ac:dyDescent="0.25">
      <c r="A941" s="4666"/>
      <c r="B941" s="4666"/>
      <c r="C941" s="4666"/>
      <c r="D941" s="4666"/>
      <c r="E941" s="4666"/>
      <c r="F941" s="4666"/>
      <c r="G941" s="4666"/>
      <c r="H941" s="4666"/>
      <c r="I941" s="4666"/>
      <c r="J941" s="4666"/>
      <c r="K941" s="4666"/>
      <c r="L941" s="4666"/>
      <c r="M941" s="4666"/>
      <c r="N941" s="4666"/>
      <c r="O941" s="4666"/>
      <c r="P941" s="1960" t="s">
        <v>38</v>
      </c>
      <c r="Q941" s="1960" t="s">
        <v>39</v>
      </c>
      <c r="R941" s="1965">
        <v>16.149999999999999</v>
      </c>
      <c r="S941" s="1966">
        <f>ROUND(K939,2)*R941</f>
        <v>14.696499999999999</v>
      </c>
    </row>
    <row r="942" spans="1:19" ht="45" customHeight="1" x14ac:dyDescent="0.25">
      <c r="A942" s="4666"/>
      <c r="B942" s="4666"/>
      <c r="C942" s="4666"/>
      <c r="D942" s="4666"/>
      <c r="E942" s="4666"/>
      <c r="F942" s="4666"/>
      <c r="G942" s="4666"/>
      <c r="H942" s="4666"/>
      <c r="I942" s="4666"/>
      <c r="J942" s="4666"/>
      <c r="K942" s="4666"/>
      <c r="L942" s="4666"/>
      <c r="M942" s="4666"/>
      <c r="N942" s="4666"/>
      <c r="O942" s="4666"/>
      <c r="P942" s="1960" t="s">
        <v>40</v>
      </c>
      <c r="Q942" s="1960" t="s">
        <v>41</v>
      </c>
      <c r="R942" s="1967">
        <v>16.149999999999999</v>
      </c>
      <c r="S942" s="1968">
        <f>ROUND(K939,2)*R942</f>
        <v>14.696499999999999</v>
      </c>
    </row>
    <row r="943" spans="1:19" ht="45" customHeight="1" x14ac:dyDescent="0.25">
      <c r="A943" s="4666"/>
      <c r="B943" s="4666"/>
      <c r="C943" s="4666"/>
      <c r="D943" s="4666"/>
      <c r="E943" s="4666"/>
      <c r="F943" s="4666"/>
      <c r="G943" s="4666"/>
      <c r="H943" s="4666"/>
      <c r="I943" s="4666"/>
      <c r="J943" s="4666"/>
      <c r="K943" s="4666"/>
      <c r="L943" s="4666"/>
      <c r="M943" s="4666"/>
      <c r="N943" s="4666"/>
      <c r="O943" s="4666"/>
      <c r="P943" s="1960" t="s">
        <v>42</v>
      </c>
      <c r="Q943" s="1960" t="s">
        <v>43</v>
      </c>
      <c r="R943" s="1969">
        <v>16.149999999999999</v>
      </c>
      <c r="S943" s="1970">
        <f>ROUND(K939,2)*R943</f>
        <v>14.696499999999999</v>
      </c>
    </row>
    <row r="944" spans="1:19" ht="45" customHeight="1" x14ac:dyDescent="0.25">
      <c r="A944" s="4666"/>
      <c r="B944" s="4666"/>
      <c r="C944" s="4666"/>
      <c r="D944" s="4666"/>
      <c r="E944" s="4666"/>
      <c r="F944" s="4666"/>
      <c r="G944" s="4666"/>
      <c r="H944" s="4666"/>
      <c r="I944" s="4666"/>
      <c r="J944" s="4666"/>
      <c r="K944" s="4666"/>
      <c r="L944" s="4666"/>
      <c r="M944" s="4666"/>
      <c r="N944" s="4666"/>
      <c r="O944" s="4666"/>
      <c r="P944" s="1960" t="s">
        <v>44</v>
      </c>
      <c r="Q944" s="1960" t="s">
        <v>45</v>
      </c>
      <c r="R944" s="1971">
        <v>16.149999999999999</v>
      </c>
      <c r="S944" s="1972">
        <f>ROUND(K939,2)*R944</f>
        <v>14.696499999999999</v>
      </c>
    </row>
    <row r="945" spans="1:19" ht="45" customHeight="1" x14ac:dyDescent="0.25">
      <c r="A945" s="4666"/>
      <c r="B945" s="4666"/>
      <c r="C945" s="4666"/>
      <c r="D945" s="4666"/>
      <c r="E945" s="4666"/>
      <c r="F945" s="4666"/>
      <c r="G945" s="4666"/>
      <c r="H945" s="4666"/>
      <c r="I945" s="4666"/>
      <c r="J945" s="4666"/>
      <c r="K945" s="4666"/>
      <c r="L945" s="4666"/>
      <c r="M945" s="4666"/>
      <c r="N945" s="4666"/>
      <c r="O945" s="4666"/>
      <c r="P945" s="1960" t="s">
        <v>46</v>
      </c>
      <c r="Q945" s="1960" t="s">
        <v>47</v>
      </c>
      <c r="R945" s="1973">
        <v>16.149999999999999</v>
      </c>
      <c r="S945" s="1974">
        <f>ROUND(K939,2)*R945</f>
        <v>14.696499999999999</v>
      </c>
    </row>
    <row r="946" spans="1:19" ht="45" customHeight="1" x14ac:dyDescent="0.25">
      <c r="A946" s="4666"/>
      <c r="B946" s="4666"/>
      <c r="C946" s="4666"/>
      <c r="D946" s="4666"/>
      <c r="E946" s="4666"/>
      <c r="F946" s="4666"/>
      <c r="G946" s="4666"/>
      <c r="H946" s="4666"/>
      <c r="I946" s="4666"/>
      <c r="J946" s="4666"/>
      <c r="K946" s="4666"/>
      <c r="L946" s="4666"/>
      <c r="M946" s="4666"/>
      <c r="N946" s="4666"/>
      <c r="O946" s="4666"/>
      <c r="P946" s="1960" t="s">
        <v>48</v>
      </c>
      <c r="Q946" s="1960" t="s">
        <v>49</v>
      </c>
      <c r="R946" s="1975">
        <v>16.149999999999999</v>
      </c>
      <c r="S946" s="1976">
        <f>ROUND(K939,2)*R946</f>
        <v>14.696499999999999</v>
      </c>
    </row>
    <row r="947" spans="1:19" ht="45" customHeight="1" x14ac:dyDescent="0.25">
      <c r="A947" s="4666"/>
      <c r="B947" s="4666"/>
      <c r="C947" s="4666"/>
      <c r="D947" s="4666"/>
      <c r="E947" s="4666"/>
      <c r="F947" s="4666"/>
      <c r="G947" s="4666"/>
      <c r="H947" s="4666"/>
      <c r="I947" s="4666"/>
      <c r="J947" s="4666"/>
      <c r="K947" s="4666"/>
      <c r="L947" s="4666"/>
      <c r="M947" s="4666"/>
      <c r="N947" s="4666"/>
      <c r="O947" s="4666"/>
      <c r="P947" s="1960" t="s">
        <v>50</v>
      </c>
      <c r="Q947" s="1960" t="s">
        <v>51</v>
      </c>
      <c r="R947" s="1977">
        <v>16.149999999999999</v>
      </c>
      <c r="S947" s="1978">
        <f>ROUND(K939,2)*R947</f>
        <v>14.696499999999999</v>
      </c>
    </row>
    <row r="948" spans="1:19" ht="45" customHeight="1" x14ac:dyDescent="0.25">
      <c r="A948" s="4666"/>
      <c r="B948" s="4666"/>
      <c r="C948" s="4666"/>
      <c r="D948" s="4666"/>
      <c r="E948" s="4666"/>
      <c r="F948" s="4666"/>
      <c r="G948" s="4666"/>
      <c r="H948" s="4666"/>
      <c r="I948" s="4666"/>
      <c r="J948" s="4666"/>
      <c r="K948" s="4666"/>
      <c r="L948" s="4666"/>
      <c r="M948" s="4666"/>
      <c r="N948" s="4666"/>
      <c r="O948" s="4666"/>
      <c r="P948" s="1960" t="s">
        <v>52</v>
      </c>
      <c r="Q948" s="1960" t="s">
        <v>53</v>
      </c>
      <c r="R948" s="1979">
        <v>16.149999999999999</v>
      </c>
      <c r="S948" s="1980">
        <f>ROUND(K939,2)*R948</f>
        <v>14.696499999999999</v>
      </c>
    </row>
    <row r="949" spans="1:19" ht="45" customHeight="1" x14ac:dyDescent="0.25">
      <c r="A949" s="4666"/>
      <c r="B949" s="4666"/>
      <c r="C949" s="4666"/>
      <c r="D949" s="4666"/>
      <c r="E949" s="4666"/>
      <c r="F949" s="4666"/>
      <c r="G949" s="4666"/>
      <c r="H949" s="4666"/>
      <c r="I949" s="4666"/>
      <c r="J949" s="4666"/>
      <c r="K949" s="4666"/>
      <c r="L949" s="4666"/>
      <c r="M949" s="4666"/>
      <c r="N949" s="4666"/>
      <c r="O949" s="4666"/>
      <c r="P949" s="1960" t="s">
        <v>54</v>
      </c>
      <c r="Q949" s="1960" t="s">
        <v>55</v>
      </c>
      <c r="R949" s="1981">
        <v>16.149999999999999</v>
      </c>
      <c r="S949" s="1982">
        <f>ROUND(K939,2)*R949</f>
        <v>14.696499999999999</v>
      </c>
    </row>
    <row r="950" spans="1:19" ht="45" customHeight="1" x14ac:dyDescent="0.25">
      <c r="A950" s="4666"/>
      <c r="B950" s="4666"/>
      <c r="C950" s="4666"/>
      <c r="D950" s="4666"/>
      <c r="E950" s="4666"/>
      <c r="F950" s="4666"/>
      <c r="G950" s="4666"/>
      <c r="H950" s="4666"/>
      <c r="I950" s="4666"/>
      <c r="J950" s="4666"/>
      <c r="K950" s="4666"/>
      <c r="L950" s="4666"/>
      <c r="M950" s="4666"/>
      <c r="N950" s="4666"/>
      <c r="O950" s="4666"/>
      <c r="P950" s="1960" t="s">
        <v>56</v>
      </c>
      <c r="Q950" s="1960" t="s">
        <v>57</v>
      </c>
      <c r="R950" s="1983">
        <v>16.149999999999999</v>
      </c>
      <c r="S950" s="1984">
        <f>ROUND(K939,2)*R950</f>
        <v>14.696499999999999</v>
      </c>
    </row>
    <row r="951" spans="1:19" ht="45" customHeight="1" x14ac:dyDescent="0.25">
      <c r="A951" s="5394" t="s">
        <v>23</v>
      </c>
      <c r="B951" s="5394" t="s">
        <v>294</v>
      </c>
      <c r="C951" s="5394" t="s">
        <v>25</v>
      </c>
      <c r="D951" s="5394" t="s">
        <v>295</v>
      </c>
      <c r="E951" s="5394" t="s">
        <v>296</v>
      </c>
      <c r="F951" s="5395">
        <f>R951+R952+R953+R954+R955+R956+R957+R958+R959+R960+R961+R962</f>
        <v>13.559999999999995</v>
      </c>
      <c r="G951" s="5394" t="s">
        <v>35</v>
      </c>
      <c r="H951" s="5396">
        <v>842.21</v>
      </c>
      <c r="I951" s="5397">
        <v>842.21</v>
      </c>
      <c r="J951" s="5398">
        <v>0.2288</v>
      </c>
      <c r="K951" s="5399">
        <f>ROUND(I951,2)+(ROUND(I951,2)*J951)</f>
        <v>1034.9076480000001</v>
      </c>
      <c r="L951" s="5400">
        <f>ROUND(S951,2)+ROUND(S952,2)+ROUND(S953,2)+ROUND(S954,2)+ROUND(S955,2)+ROUND(S956,2)+ROUND(S957,2)+ROUND(S958,2)+ROUND(S959,2)+ROUND(S960,2)+ROUND(S961,2)+ROUND(S962,2)</f>
        <v>14033.400000000003</v>
      </c>
      <c r="M951" s="5394"/>
      <c r="N951" s="5394" t="s">
        <v>268</v>
      </c>
      <c r="O951" s="5394" t="s">
        <v>264</v>
      </c>
      <c r="P951" s="1985" t="s">
        <v>20</v>
      </c>
      <c r="Q951" s="1985" t="s">
        <v>29</v>
      </c>
      <c r="R951" s="1986">
        <v>1.1299999999999999</v>
      </c>
      <c r="S951" s="1987">
        <f>ROUND(K951,2)*R951</f>
        <v>1169.4483</v>
      </c>
    </row>
    <row r="952" spans="1:19" ht="45" customHeight="1" x14ac:dyDescent="0.25">
      <c r="A952" s="4666"/>
      <c r="B952" s="4666"/>
      <c r="C952" s="4666"/>
      <c r="D952" s="4666"/>
      <c r="E952" s="4666"/>
      <c r="F952" s="4666"/>
      <c r="G952" s="4666"/>
      <c r="H952" s="4666"/>
      <c r="I952" s="4666"/>
      <c r="J952" s="4666"/>
      <c r="K952" s="4666"/>
      <c r="L952" s="4666"/>
      <c r="M952" s="4666"/>
      <c r="N952" s="4666"/>
      <c r="O952" s="4666"/>
      <c r="P952" s="1985" t="s">
        <v>30</v>
      </c>
      <c r="Q952" s="1985" t="s">
        <v>37</v>
      </c>
      <c r="R952" s="1988">
        <v>1.1299999999999999</v>
      </c>
      <c r="S952" s="1989">
        <f>ROUND(K951,2)*R952</f>
        <v>1169.4483</v>
      </c>
    </row>
    <row r="953" spans="1:19" ht="45" customHeight="1" x14ac:dyDescent="0.25">
      <c r="A953" s="4666"/>
      <c r="B953" s="4666"/>
      <c r="C953" s="4666"/>
      <c r="D953" s="4666"/>
      <c r="E953" s="4666"/>
      <c r="F953" s="4666"/>
      <c r="G953" s="4666"/>
      <c r="H953" s="4666"/>
      <c r="I953" s="4666"/>
      <c r="J953" s="4666"/>
      <c r="K953" s="4666"/>
      <c r="L953" s="4666"/>
      <c r="M953" s="4666"/>
      <c r="N953" s="4666"/>
      <c r="O953" s="4666"/>
      <c r="P953" s="1985" t="s">
        <v>38</v>
      </c>
      <c r="Q953" s="1985" t="s">
        <v>39</v>
      </c>
      <c r="R953" s="1990">
        <v>1.1299999999999999</v>
      </c>
      <c r="S953" s="1991">
        <f>ROUND(K951,2)*R953</f>
        <v>1169.4483</v>
      </c>
    </row>
    <row r="954" spans="1:19" ht="45" customHeight="1" x14ac:dyDescent="0.25">
      <c r="A954" s="4666"/>
      <c r="B954" s="4666"/>
      <c r="C954" s="4666"/>
      <c r="D954" s="4666"/>
      <c r="E954" s="4666"/>
      <c r="F954" s="4666"/>
      <c r="G954" s="4666"/>
      <c r="H954" s="4666"/>
      <c r="I954" s="4666"/>
      <c r="J954" s="4666"/>
      <c r="K954" s="4666"/>
      <c r="L954" s="4666"/>
      <c r="M954" s="4666"/>
      <c r="N954" s="4666"/>
      <c r="O954" s="4666"/>
      <c r="P954" s="1985" t="s">
        <v>40</v>
      </c>
      <c r="Q954" s="1985" t="s">
        <v>41</v>
      </c>
      <c r="R954" s="1992">
        <v>1.1299999999999999</v>
      </c>
      <c r="S954" s="1993">
        <f>ROUND(K951,2)*R954</f>
        <v>1169.4483</v>
      </c>
    </row>
    <row r="955" spans="1:19" ht="45" customHeight="1" x14ac:dyDescent="0.25">
      <c r="A955" s="4666"/>
      <c r="B955" s="4666"/>
      <c r="C955" s="4666"/>
      <c r="D955" s="4666"/>
      <c r="E955" s="4666"/>
      <c r="F955" s="4666"/>
      <c r="G955" s="4666"/>
      <c r="H955" s="4666"/>
      <c r="I955" s="4666"/>
      <c r="J955" s="4666"/>
      <c r="K955" s="4666"/>
      <c r="L955" s="4666"/>
      <c r="M955" s="4666"/>
      <c r="N955" s="4666"/>
      <c r="O955" s="4666"/>
      <c r="P955" s="1985" t="s">
        <v>42</v>
      </c>
      <c r="Q955" s="1985" t="s">
        <v>43</v>
      </c>
      <c r="R955" s="1994">
        <v>1.1299999999999999</v>
      </c>
      <c r="S955" s="1995">
        <f>ROUND(K951,2)*R955</f>
        <v>1169.4483</v>
      </c>
    </row>
    <row r="956" spans="1:19" ht="45" customHeight="1" x14ac:dyDescent="0.25">
      <c r="A956" s="4666"/>
      <c r="B956" s="4666"/>
      <c r="C956" s="4666"/>
      <c r="D956" s="4666"/>
      <c r="E956" s="4666"/>
      <c r="F956" s="4666"/>
      <c r="G956" s="4666"/>
      <c r="H956" s="4666"/>
      <c r="I956" s="4666"/>
      <c r="J956" s="4666"/>
      <c r="K956" s="4666"/>
      <c r="L956" s="4666"/>
      <c r="M956" s="4666"/>
      <c r="N956" s="4666"/>
      <c r="O956" s="4666"/>
      <c r="P956" s="1985" t="s">
        <v>44</v>
      </c>
      <c r="Q956" s="1985" t="s">
        <v>45</v>
      </c>
      <c r="R956" s="1996">
        <v>1.1299999999999999</v>
      </c>
      <c r="S956" s="1997">
        <f>ROUND(K951,2)*R956</f>
        <v>1169.4483</v>
      </c>
    </row>
    <row r="957" spans="1:19" ht="45" customHeight="1" x14ac:dyDescent="0.25">
      <c r="A957" s="4666"/>
      <c r="B957" s="4666"/>
      <c r="C957" s="4666"/>
      <c r="D957" s="4666"/>
      <c r="E957" s="4666"/>
      <c r="F957" s="4666"/>
      <c r="G957" s="4666"/>
      <c r="H957" s="4666"/>
      <c r="I957" s="4666"/>
      <c r="J957" s="4666"/>
      <c r="K957" s="4666"/>
      <c r="L957" s="4666"/>
      <c r="M957" s="4666"/>
      <c r="N957" s="4666"/>
      <c r="O957" s="4666"/>
      <c r="P957" s="1985" t="s">
        <v>46</v>
      </c>
      <c r="Q957" s="1985" t="s">
        <v>47</v>
      </c>
      <c r="R957" s="1998">
        <v>1.1299999999999999</v>
      </c>
      <c r="S957" s="1999">
        <f>ROUND(K951,2)*R957</f>
        <v>1169.4483</v>
      </c>
    </row>
    <row r="958" spans="1:19" ht="45" customHeight="1" x14ac:dyDescent="0.25">
      <c r="A958" s="4666"/>
      <c r="B958" s="4666"/>
      <c r="C958" s="4666"/>
      <c r="D958" s="4666"/>
      <c r="E958" s="4666"/>
      <c r="F958" s="4666"/>
      <c r="G958" s="4666"/>
      <c r="H958" s="4666"/>
      <c r="I958" s="4666"/>
      <c r="J958" s="4666"/>
      <c r="K958" s="4666"/>
      <c r="L958" s="4666"/>
      <c r="M958" s="4666"/>
      <c r="N958" s="4666"/>
      <c r="O958" s="4666"/>
      <c r="P958" s="1985" t="s">
        <v>48</v>
      </c>
      <c r="Q958" s="1985" t="s">
        <v>49</v>
      </c>
      <c r="R958" s="2000">
        <v>1.1299999999999999</v>
      </c>
      <c r="S958" s="2001">
        <f>ROUND(K951,2)*R958</f>
        <v>1169.4483</v>
      </c>
    </row>
    <row r="959" spans="1:19" ht="45" customHeight="1" x14ac:dyDescent="0.25">
      <c r="A959" s="4666"/>
      <c r="B959" s="4666"/>
      <c r="C959" s="4666"/>
      <c r="D959" s="4666"/>
      <c r="E959" s="4666"/>
      <c r="F959" s="4666"/>
      <c r="G959" s="4666"/>
      <c r="H959" s="4666"/>
      <c r="I959" s="4666"/>
      <c r="J959" s="4666"/>
      <c r="K959" s="4666"/>
      <c r="L959" s="4666"/>
      <c r="M959" s="4666"/>
      <c r="N959" s="4666"/>
      <c r="O959" s="4666"/>
      <c r="P959" s="1985" t="s">
        <v>50</v>
      </c>
      <c r="Q959" s="1985" t="s">
        <v>51</v>
      </c>
      <c r="R959" s="2002">
        <v>1.1299999999999999</v>
      </c>
      <c r="S959" s="2003">
        <f>ROUND(K951,2)*R959</f>
        <v>1169.4483</v>
      </c>
    </row>
    <row r="960" spans="1:19" ht="45" customHeight="1" x14ac:dyDescent="0.25">
      <c r="A960" s="4666"/>
      <c r="B960" s="4666"/>
      <c r="C960" s="4666"/>
      <c r="D960" s="4666"/>
      <c r="E960" s="4666"/>
      <c r="F960" s="4666"/>
      <c r="G960" s="4666"/>
      <c r="H960" s="4666"/>
      <c r="I960" s="4666"/>
      <c r="J960" s="4666"/>
      <c r="K960" s="4666"/>
      <c r="L960" s="4666"/>
      <c r="M960" s="4666"/>
      <c r="N960" s="4666"/>
      <c r="O960" s="4666"/>
      <c r="P960" s="1985" t="s">
        <v>52</v>
      </c>
      <c r="Q960" s="1985" t="s">
        <v>53</v>
      </c>
      <c r="R960" s="2004">
        <v>1.1299999999999999</v>
      </c>
      <c r="S960" s="2005">
        <f>ROUND(K951,2)*R960</f>
        <v>1169.4483</v>
      </c>
    </row>
    <row r="961" spans="1:19" ht="45" customHeight="1" x14ac:dyDescent="0.25">
      <c r="A961" s="4666"/>
      <c r="B961" s="4666"/>
      <c r="C961" s="4666"/>
      <c r="D961" s="4666"/>
      <c r="E961" s="4666"/>
      <c r="F961" s="4666"/>
      <c r="G961" s="4666"/>
      <c r="H961" s="4666"/>
      <c r="I961" s="4666"/>
      <c r="J961" s="4666"/>
      <c r="K961" s="4666"/>
      <c r="L961" s="4666"/>
      <c r="M961" s="4666"/>
      <c r="N961" s="4666"/>
      <c r="O961" s="4666"/>
      <c r="P961" s="1985" t="s">
        <v>54</v>
      </c>
      <c r="Q961" s="1985" t="s">
        <v>55</v>
      </c>
      <c r="R961" s="2006">
        <v>1.1299999999999999</v>
      </c>
      <c r="S961" s="2007">
        <f>ROUND(K951,2)*R961</f>
        <v>1169.4483</v>
      </c>
    </row>
    <row r="962" spans="1:19" ht="45" customHeight="1" x14ac:dyDescent="0.25">
      <c r="A962" s="4666"/>
      <c r="B962" s="4666"/>
      <c r="C962" s="4666"/>
      <c r="D962" s="4666"/>
      <c r="E962" s="4666"/>
      <c r="F962" s="4666"/>
      <c r="G962" s="4666"/>
      <c r="H962" s="4666"/>
      <c r="I962" s="4666"/>
      <c r="J962" s="4666"/>
      <c r="K962" s="4666"/>
      <c r="L962" s="4666"/>
      <c r="M962" s="4666"/>
      <c r="N962" s="4666"/>
      <c r="O962" s="4666"/>
      <c r="P962" s="1985" t="s">
        <v>56</v>
      </c>
      <c r="Q962" s="1985" t="s">
        <v>57</v>
      </c>
      <c r="R962" s="2008">
        <v>1.1299999999999999</v>
      </c>
      <c r="S962" s="2009">
        <f>ROUND(K951,2)*R962</f>
        <v>1169.4483</v>
      </c>
    </row>
    <row r="963" spans="1:19" ht="45" customHeight="1" x14ac:dyDescent="0.25">
      <c r="A963" s="2010" t="s">
        <v>19</v>
      </c>
      <c r="B963" s="2010" t="s">
        <v>268</v>
      </c>
      <c r="C963" s="2010" t="s">
        <v>21</v>
      </c>
      <c r="D963" s="2010" t="s">
        <v>21</v>
      </c>
      <c r="E963" s="2010" t="s">
        <v>297</v>
      </c>
      <c r="F963" s="2010" t="s">
        <v>21</v>
      </c>
      <c r="G963" s="2010" t="s">
        <v>21</v>
      </c>
      <c r="H963" s="2010" t="s">
        <v>21</v>
      </c>
      <c r="I963" s="2010" t="s">
        <v>21</v>
      </c>
      <c r="J963" s="2010" t="s">
        <v>21</v>
      </c>
      <c r="K963" s="2010" t="s">
        <v>21</v>
      </c>
      <c r="L963" s="2011">
        <f>ROUND(L964,2)+ROUND(L976,2)+ROUND(L988,2)</f>
        <v>27086.16</v>
      </c>
      <c r="M963" s="2010" t="s">
        <v>21</v>
      </c>
      <c r="N963" s="2010" t="s">
        <v>21</v>
      </c>
      <c r="O963" s="2010" t="s">
        <v>21</v>
      </c>
      <c r="P963" s="2010" t="s">
        <v>21</v>
      </c>
      <c r="Q963" s="2010" t="s">
        <v>21</v>
      </c>
      <c r="R963" s="2010" t="s">
        <v>21</v>
      </c>
      <c r="S963" s="2010" t="s">
        <v>21</v>
      </c>
    </row>
    <row r="964" spans="1:19" ht="45" customHeight="1" x14ac:dyDescent="0.25">
      <c r="A964" s="5401" t="s">
        <v>23</v>
      </c>
      <c r="B964" s="5401" t="s">
        <v>298</v>
      </c>
      <c r="C964" s="5401" t="s">
        <v>25</v>
      </c>
      <c r="D964" s="5401" t="s">
        <v>299</v>
      </c>
      <c r="E964" s="5401" t="s">
        <v>300</v>
      </c>
      <c r="F964" s="5402">
        <f>R964+R965+R966+R967+R968+R969+R970+R971+R972+R973+R974+R975</f>
        <v>30.24</v>
      </c>
      <c r="G964" s="5401" t="s">
        <v>148</v>
      </c>
      <c r="H964" s="5403">
        <v>131.28</v>
      </c>
      <c r="I964" s="5404">
        <v>131.28</v>
      </c>
      <c r="J964" s="5405">
        <v>0.2288</v>
      </c>
      <c r="K964" s="5406">
        <f>ROUND(I964,2)+(ROUND(I964,2)*J964)</f>
        <v>161.31686400000001</v>
      </c>
      <c r="L964" s="5407">
        <f>ROUND(S964,2)+ROUND(S965,2)+ROUND(S966,2)+ROUND(S967,2)+ROUND(S968,2)+ROUND(S969,2)+ROUND(S970,2)+ROUND(S971,2)+ROUND(S972,2)+ROUND(S973,2)+ROUND(S974,2)+ROUND(S975,2)</f>
        <v>4878.3599999999988</v>
      </c>
      <c r="M964" s="5401"/>
      <c r="N964" s="5401" t="s">
        <v>301</v>
      </c>
      <c r="O964" s="5401" t="s">
        <v>297</v>
      </c>
      <c r="P964" s="2012" t="s">
        <v>20</v>
      </c>
      <c r="Q964" s="2012" t="s">
        <v>29</v>
      </c>
      <c r="R964" s="2013">
        <v>2.52</v>
      </c>
      <c r="S964" s="2014">
        <f>ROUND(K964,2)*R964</f>
        <v>406.52639999999997</v>
      </c>
    </row>
    <row r="965" spans="1:19" ht="45" customHeight="1" x14ac:dyDescent="0.25">
      <c r="A965" s="4666"/>
      <c r="B965" s="4666"/>
      <c r="C965" s="4666"/>
      <c r="D965" s="4666"/>
      <c r="E965" s="4666"/>
      <c r="F965" s="4666"/>
      <c r="G965" s="4666"/>
      <c r="H965" s="4666"/>
      <c r="I965" s="4666"/>
      <c r="J965" s="4666"/>
      <c r="K965" s="4666"/>
      <c r="L965" s="4666"/>
      <c r="M965" s="4666"/>
      <c r="N965" s="4666"/>
      <c r="O965" s="4666"/>
      <c r="P965" s="2012" t="s">
        <v>30</v>
      </c>
      <c r="Q965" s="2012" t="s">
        <v>37</v>
      </c>
      <c r="R965" s="2015">
        <v>2.52</v>
      </c>
      <c r="S965" s="2016">
        <f>ROUND(K964,2)*R965</f>
        <v>406.52639999999997</v>
      </c>
    </row>
    <row r="966" spans="1:19" ht="45" customHeight="1" x14ac:dyDescent="0.25">
      <c r="A966" s="4666"/>
      <c r="B966" s="4666"/>
      <c r="C966" s="4666"/>
      <c r="D966" s="4666"/>
      <c r="E966" s="4666"/>
      <c r="F966" s="4666"/>
      <c r="G966" s="4666"/>
      <c r="H966" s="4666"/>
      <c r="I966" s="4666"/>
      <c r="J966" s="4666"/>
      <c r="K966" s="4666"/>
      <c r="L966" s="4666"/>
      <c r="M966" s="4666"/>
      <c r="N966" s="4666"/>
      <c r="O966" s="4666"/>
      <c r="P966" s="2012" t="s">
        <v>38</v>
      </c>
      <c r="Q966" s="2012" t="s">
        <v>39</v>
      </c>
      <c r="R966" s="2017">
        <v>2.52</v>
      </c>
      <c r="S966" s="2018">
        <f>ROUND(K964,2)*R966</f>
        <v>406.52639999999997</v>
      </c>
    </row>
    <row r="967" spans="1:19" ht="45" customHeight="1" x14ac:dyDescent="0.25">
      <c r="A967" s="4666"/>
      <c r="B967" s="4666"/>
      <c r="C967" s="4666"/>
      <c r="D967" s="4666"/>
      <c r="E967" s="4666"/>
      <c r="F967" s="4666"/>
      <c r="G967" s="4666"/>
      <c r="H967" s="4666"/>
      <c r="I967" s="4666"/>
      <c r="J967" s="4666"/>
      <c r="K967" s="4666"/>
      <c r="L967" s="4666"/>
      <c r="M967" s="4666"/>
      <c r="N967" s="4666"/>
      <c r="O967" s="4666"/>
      <c r="P967" s="2012" t="s">
        <v>40</v>
      </c>
      <c r="Q967" s="2012" t="s">
        <v>41</v>
      </c>
      <c r="R967" s="2019">
        <v>2.52</v>
      </c>
      <c r="S967" s="2020">
        <f>ROUND(K964,2)*R967</f>
        <v>406.52639999999997</v>
      </c>
    </row>
    <row r="968" spans="1:19" ht="45" customHeight="1" x14ac:dyDescent="0.25">
      <c r="A968" s="4666"/>
      <c r="B968" s="4666"/>
      <c r="C968" s="4666"/>
      <c r="D968" s="4666"/>
      <c r="E968" s="4666"/>
      <c r="F968" s="4666"/>
      <c r="G968" s="4666"/>
      <c r="H968" s="4666"/>
      <c r="I968" s="4666"/>
      <c r="J968" s="4666"/>
      <c r="K968" s="4666"/>
      <c r="L968" s="4666"/>
      <c r="M968" s="4666"/>
      <c r="N968" s="4666"/>
      <c r="O968" s="4666"/>
      <c r="P968" s="2012" t="s">
        <v>42</v>
      </c>
      <c r="Q968" s="2012" t="s">
        <v>43</v>
      </c>
      <c r="R968" s="2021">
        <v>2.52</v>
      </c>
      <c r="S968" s="2022">
        <f>ROUND(K964,2)*R968</f>
        <v>406.52639999999997</v>
      </c>
    </row>
    <row r="969" spans="1:19" ht="45" customHeight="1" x14ac:dyDescent="0.25">
      <c r="A969" s="4666"/>
      <c r="B969" s="4666"/>
      <c r="C969" s="4666"/>
      <c r="D969" s="4666"/>
      <c r="E969" s="4666"/>
      <c r="F969" s="4666"/>
      <c r="G969" s="4666"/>
      <c r="H969" s="4666"/>
      <c r="I969" s="4666"/>
      <c r="J969" s="4666"/>
      <c r="K969" s="4666"/>
      <c r="L969" s="4666"/>
      <c r="M969" s="4666"/>
      <c r="N969" s="4666"/>
      <c r="O969" s="4666"/>
      <c r="P969" s="2012" t="s">
        <v>44</v>
      </c>
      <c r="Q969" s="2012" t="s">
        <v>45</v>
      </c>
      <c r="R969" s="2023">
        <v>2.52</v>
      </c>
      <c r="S969" s="2024">
        <f>ROUND(K964,2)*R969</f>
        <v>406.52639999999997</v>
      </c>
    </row>
    <row r="970" spans="1:19" ht="45" customHeight="1" x14ac:dyDescent="0.25">
      <c r="A970" s="4666"/>
      <c r="B970" s="4666"/>
      <c r="C970" s="4666"/>
      <c r="D970" s="4666"/>
      <c r="E970" s="4666"/>
      <c r="F970" s="4666"/>
      <c r="G970" s="4666"/>
      <c r="H970" s="4666"/>
      <c r="I970" s="4666"/>
      <c r="J970" s="4666"/>
      <c r="K970" s="4666"/>
      <c r="L970" s="4666"/>
      <c r="M970" s="4666"/>
      <c r="N970" s="4666"/>
      <c r="O970" s="4666"/>
      <c r="P970" s="2012" t="s">
        <v>46</v>
      </c>
      <c r="Q970" s="2012" t="s">
        <v>47</v>
      </c>
      <c r="R970" s="2025">
        <v>2.52</v>
      </c>
      <c r="S970" s="2026">
        <f>ROUND(K964,2)*R970</f>
        <v>406.52639999999997</v>
      </c>
    </row>
    <row r="971" spans="1:19" ht="45" customHeight="1" x14ac:dyDescent="0.25">
      <c r="A971" s="4666"/>
      <c r="B971" s="4666"/>
      <c r="C971" s="4666"/>
      <c r="D971" s="4666"/>
      <c r="E971" s="4666"/>
      <c r="F971" s="4666"/>
      <c r="G971" s="4666"/>
      <c r="H971" s="4666"/>
      <c r="I971" s="4666"/>
      <c r="J971" s="4666"/>
      <c r="K971" s="4666"/>
      <c r="L971" s="4666"/>
      <c r="M971" s="4666"/>
      <c r="N971" s="4666"/>
      <c r="O971" s="4666"/>
      <c r="P971" s="2012" t="s">
        <v>48</v>
      </c>
      <c r="Q971" s="2012" t="s">
        <v>49</v>
      </c>
      <c r="R971" s="2027">
        <v>2.52</v>
      </c>
      <c r="S971" s="2028">
        <f>ROUND(K964,2)*R971</f>
        <v>406.52639999999997</v>
      </c>
    </row>
    <row r="972" spans="1:19" ht="45" customHeight="1" x14ac:dyDescent="0.25">
      <c r="A972" s="4666"/>
      <c r="B972" s="4666"/>
      <c r="C972" s="4666"/>
      <c r="D972" s="4666"/>
      <c r="E972" s="4666"/>
      <c r="F972" s="4666"/>
      <c r="G972" s="4666"/>
      <c r="H972" s="4666"/>
      <c r="I972" s="4666"/>
      <c r="J972" s="4666"/>
      <c r="K972" s="4666"/>
      <c r="L972" s="4666"/>
      <c r="M972" s="4666"/>
      <c r="N972" s="4666"/>
      <c r="O972" s="4666"/>
      <c r="P972" s="2012" t="s">
        <v>50</v>
      </c>
      <c r="Q972" s="2012" t="s">
        <v>51</v>
      </c>
      <c r="R972" s="2029">
        <v>2.52</v>
      </c>
      <c r="S972" s="2030">
        <f>ROUND(K964,2)*R972</f>
        <v>406.52639999999997</v>
      </c>
    </row>
    <row r="973" spans="1:19" ht="45" customHeight="1" x14ac:dyDescent="0.25">
      <c r="A973" s="4666"/>
      <c r="B973" s="4666"/>
      <c r="C973" s="4666"/>
      <c r="D973" s="4666"/>
      <c r="E973" s="4666"/>
      <c r="F973" s="4666"/>
      <c r="G973" s="4666"/>
      <c r="H973" s="4666"/>
      <c r="I973" s="4666"/>
      <c r="J973" s="4666"/>
      <c r="K973" s="4666"/>
      <c r="L973" s="4666"/>
      <c r="M973" s="4666"/>
      <c r="N973" s="4666"/>
      <c r="O973" s="4666"/>
      <c r="P973" s="2012" t="s">
        <v>52</v>
      </c>
      <c r="Q973" s="2012" t="s">
        <v>53</v>
      </c>
      <c r="R973" s="2031">
        <v>2.52</v>
      </c>
      <c r="S973" s="2032">
        <f>ROUND(K964,2)*R973</f>
        <v>406.52639999999997</v>
      </c>
    </row>
    <row r="974" spans="1:19" ht="45" customHeight="1" x14ac:dyDescent="0.25">
      <c r="A974" s="4666"/>
      <c r="B974" s="4666"/>
      <c r="C974" s="4666"/>
      <c r="D974" s="4666"/>
      <c r="E974" s="4666"/>
      <c r="F974" s="4666"/>
      <c r="G974" s="4666"/>
      <c r="H974" s="4666"/>
      <c r="I974" s="4666"/>
      <c r="J974" s="4666"/>
      <c r="K974" s="4666"/>
      <c r="L974" s="4666"/>
      <c r="M974" s="4666"/>
      <c r="N974" s="4666"/>
      <c r="O974" s="4666"/>
      <c r="P974" s="2012" t="s">
        <v>54</v>
      </c>
      <c r="Q974" s="2012" t="s">
        <v>55</v>
      </c>
      <c r="R974" s="2033">
        <v>2.52</v>
      </c>
      <c r="S974" s="2034">
        <f>ROUND(K964,2)*R974</f>
        <v>406.52639999999997</v>
      </c>
    </row>
    <row r="975" spans="1:19" ht="45" customHeight="1" x14ac:dyDescent="0.25">
      <c r="A975" s="4666"/>
      <c r="B975" s="4666"/>
      <c r="C975" s="4666"/>
      <c r="D975" s="4666"/>
      <c r="E975" s="4666"/>
      <c r="F975" s="4666"/>
      <c r="G975" s="4666"/>
      <c r="H975" s="4666"/>
      <c r="I975" s="4666"/>
      <c r="J975" s="4666"/>
      <c r="K975" s="4666"/>
      <c r="L975" s="4666"/>
      <c r="M975" s="4666"/>
      <c r="N975" s="4666"/>
      <c r="O975" s="4666"/>
      <c r="P975" s="2012" t="s">
        <v>56</v>
      </c>
      <c r="Q975" s="2012" t="s">
        <v>57</v>
      </c>
      <c r="R975" s="2035">
        <v>2.52</v>
      </c>
      <c r="S975" s="2036">
        <f>ROUND(K964,2)*R975</f>
        <v>406.52639999999997</v>
      </c>
    </row>
    <row r="976" spans="1:19" ht="45" customHeight="1" x14ac:dyDescent="0.25">
      <c r="A976" s="5380" t="s">
        <v>23</v>
      </c>
      <c r="B976" s="5380" t="s">
        <v>302</v>
      </c>
      <c r="C976" s="5380" t="s">
        <v>25</v>
      </c>
      <c r="D976" s="5380" t="s">
        <v>303</v>
      </c>
      <c r="E976" s="5380" t="s">
        <v>304</v>
      </c>
      <c r="F976" s="5381">
        <f>R976+R977+R978+R979+R980+R981+R982+R983+R984+R985+R986+R987</f>
        <v>464.39999999999992</v>
      </c>
      <c r="G976" s="5380" t="s">
        <v>148</v>
      </c>
      <c r="H976" s="5382">
        <v>8.0299999999999994</v>
      </c>
      <c r="I976" s="5383">
        <v>8.0299999999999994</v>
      </c>
      <c r="J976" s="5384">
        <v>0.2288</v>
      </c>
      <c r="K976" s="5385">
        <f>ROUND(I976,2)+(ROUND(I976,2)*J976)</f>
        <v>9.8672639999999987</v>
      </c>
      <c r="L976" s="5386">
        <f>ROUND(S976,2)+ROUND(S977,2)+ROUND(S978,2)+ROUND(S979,2)+ROUND(S980,2)+ROUND(S981,2)+ROUND(S982,2)+ROUND(S983,2)+ROUND(S984,2)+ROUND(S985,2)+ROUND(S986,2)+ROUND(S987,2)</f>
        <v>4583.6400000000012</v>
      </c>
      <c r="M976" s="5380"/>
      <c r="N976" s="5380" t="s">
        <v>301</v>
      </c>
      <c r="O976" s="5380" t="s">
        <v>297</v>
      </c>
      <c r="P976" s="2037" t="s">
        <v>20</v>
      </c>
      <c r="Q976" s="2037" t="s">
        <v>29</v>
      </c>
      <c r="R976" s="2038">
        <v>38.700000000000003</v>
      </c>
      <c r="S976" s="2039">
        <f>ROUND(K976,2)*R976</f>
        <v>381.96899999999999</v>
      </c>
    </row>
    <row r="977" spans="1:19" ht="45" customHeight="1" x14ac:dyDescent="0.25">
      <c r="A977" s="4666"/>
      <c r="B977" s="4666"/>
      <c r="C977" s="4666"/>
      <c r="D977" s="4666"/>
      <c r="E977" s="4666"/>
      <c r="F977" s="4666"/>
      <c r="G977" s="4666"/>
      <c r="H977" s="4666"/>
      <c r="I977" s="4666"/>
      <c r="J977" s="4666"/>
      <c r="K977" s="4666"/>
      <c r="L977" s="4666"/>
      <c r="M977" s="4666"/>
      <c r="N977" s="4666"/>
      <c r="O977" s="4666"/>
      <c r="P977" s="2037" t="s">
        <v>30</v>
      </c>
      <c r="Q977" s="2037" t="s">
        <v>37</v>
      </c>
      <c r="R977" s="2040">
        <v>38.700000000000003</v>
      </c>
      <c r="S977" s="2041">
        <f>ROUND(K976,2)*R977</f>
        <v>381.96899999999999</v>
      </c>
    </row>
    <row r="978" spans="1:19" ht="45" customHeight="1" x14ac:dyDescent="0.25">
      <c r="A978" s="4666"/>
      <c r="B978" s="4666"/>
      <c r="C978" s="4666"/>
      <c r="D978" s="4666"/>
      <c r="E978" s="4666"/>
      <c r="F978" s="4666"/>
      <c r="G978" s="4666"/>
      <c r="H978" s="4666"/>
      <c r="I978" s="4666"/>
      <c r="J978" s="4666"/>
      <c r="K978" s="4666"/>
      <c r="L978" s="4666"/>
      <c r="M978" s="4666"/>
      <c r="N978" s="4666"/>
      <c r="O978" s="4666"/>
      <c r="P978" s="2037" t="s">
        <v>38</v>
      </c>
      <c r="Q978" s="2037" t="s">
        <v>39</v>
      </c>
      <c r="R978" s="2042">
        <v>38.700000000000003</v>
      </c>
      <c r="S978" s="2043">
        <f>ROUND(K976,2)*R978</f>
        <v>381.96899999999999</v>
      </c>
    </row>
    <row r="979" spans="1:19" ht="45" customHeight="1" x14ac:dyDescent="0.25">
      <c r="A979" s="4666"/>
      <c r="B979" s="4666"/>
      <c r="C979" s="4666"/>
      <c r="D979" s="4666"/>
      <c r="E979" s="4666"/>
      <c r="F979" s="4666"/>
      <c r="G979" s="4666"/>
      <c r="H979" s="4666"/>
      <c r="I979" s="4666"/>
      <c r="J979" s="4666"/>
      <c r="K979" s="4666"/>
      <c r="L979" s="4666"/>
      <c r="M979" s="4666"/>
      <c r="N979" s="4666"/>
      <c r="O979" s="4666"/>
      <c r="P979" s="2037" t="s">
        <v>40</v>
      </c>
      <c r="Q979" s="2037" t="s">
        <v>41</v>
      </c>
      <c r="R979" s="2044">
        <v>38.700000000000003</v>
      </c>
      <c r="S979" s="2045">
        <f>ROUND(K976,2)*R979</f>
        <v>381.96899999999999</v>
      </c>
    </row>
    <row r="980" spans="1:19" ht="45" customHeight="1" x14ac:dyDescent="0.25">
      <c r="A980" s="4666"/>
      <c r="B980" s="4666"/>
      <c r="C980" s="4666"/>
      <c r="D980" s="4666"/>
      <c r="E980" s="4666"/>
      <c r="F980" s="4666"/>
      <c r="G980" s="4666"/>
      <c r="H980" s="4666"/>
      <c r="I980" s="4666"/>
      <c r="J980" s="4666"/>
      <c r="K980" s="4666"/>
      <c r="L980" s="4666"/>
      <c r="M980" s="4666"/>
      <c r="N980" s="4666"/>
      <c r="O980" s="4666"/>
      <c r="P980" s="2037" t="s">
        <v>42</v>
      </c>
      <c r="Q980" s="2037" t="s">
        <v>43</v>
      </c>
      <c r="R980" s="2046">
        <v>38.700000000000003</v>
      </c>
      <c r="S980" s="2047">
        <f>ROUND(K976,2)*R980</f>
        <v>381.96899999999999</v>
      </c>
    </row>
    <row r="981" spans="1:19" ht="45" customHeight="1" x14ac:dyDescent="0.25">
      <c r="A981" s="4666"/>
      <c r="B981" s="4666"/>
      <c r="C981" s="4666"/>
      <c r="D981" s="4666"/>
      <c r="E981" s="4666"/>
      <c r="F981" s="4666"/>
      <c r="G981" s="4666"/>
      <c r="H981" s="4666"/>
      <c r="I981" s="4666"/>
      <c r="J981" s="4666"/>
      <c r="K981" s="4666"/>
      <c r="L981" s="4666"/>
      <c r="M981" s="4666"/>
      <c r="N981" s="4666"/>
      <c r="O981" s="4666"/>
      <c r="P981" s="2037" t="s">
        <v>44</v>
      </c>
      <c r="Q981" s="2037" t="s">
        <v>45</v>
      </c>
      <c r="R981" s="2048">
        <v>38.700000000000003</v>
      </c>
      <c r="S981" s="2049">
        <f>ROUND(K976,2)*R981</f>
        <v>381.96899999999999</v>
      </c>
    </row>
    <row r="982" spans="1:19" ht="45" customHeight="1" x14ac:dyDescent="0.25">
      <c r="A982" s="4666"/>
      <c r="B982" s="4666"/>
      <c r="C982" s="4666"/>
      <c r="D982" s="4666"/>
      <c r="E982" s="4666"/>
      <c r="F982" s="4666"/>
      <c r="G982" s="4666"/>
      <c r="H982" s="4666"/>
      <c r="I982" s="4666"/>
      <c r="J982" s="4666"/>
      <c r="K982" s="4666"/>
      <c r="L982" s="4666"/>
      <c r="M982" s="4666"/>
      <c r="N982" s="4666"/>
      <c r="O982" s="4666"/>
      <c r="P982" s="2037" t="s">
        <v>46</v>
      </c>
      <c r="Q982" s="2037" t="s">
        <v>47</v>
      </c>
      <c r="R982" s="2050">
        <v>38.700000000000003</v>
      </c>
      <c r="S982" s="2051">
        <f>ROUND(K976,2)*R982</f>
        <v>381.96899999999999</v>
      </c>
    </row>
    <row r="983" spans="1:19" ht="45" customHeight="1" x14ac:dyDescent="0.25">
      <c r="A983" s="4666"/>
      <c r="B983" s="4666"/>
      <c r="C983" s="4666"/>
      <c r="D983" s="4666"/>
      <c r="E983" s="4666"/>
      <c r="F983" s="4666"/>
      <c r="G983" s="4666"/>
      <c r="H983" s="4666"/>
      <c r="I983" s="4666"/>
      <c r="J983" s="4666"/>
      <c r="K983" s="4666"/>
      <c r="L983" s="4666"/>
      <c r="M983" s="4666"/>
      <c r="N983" s="4666"/>
      <c r="O983" s="4666"/>
      <c r="P983" s="2037" t="s">
        <v>48</v>
      </c>
      <c r="Q983" s="2037" t="s">
        <v>49</v>
      </c>
      <c r="R983" s="2052">
        <v>38.700000000000003</v>
      </c>
      <c r="S983" s="2053">
        <f>ROUND(K976,2)*R983</f>
        <v>381.96899999999999</v>
      </c>
    </row>
    <row r="984" spans="1:19" ht="45" customHeight="1" x14ac:dyDescent="0.25">
      <c r="A984" s="4666"/>
      <c r="B984" s="4666"/>
      <c r="C984" s="4666"/>
      <c r="D984" s="4666"/>
      <c r="E984" s="4666"/>
      <c r="F984" s="4666"/>
      <c r="G984" s="4666"/>
      <c r="H984" s="4666"/>
      <c r="I984" s="4666"/>
      <c r="J984" s="4666"/>
      <c r="K984" s="4666"/>
      <c r="L984" s="4666"/>
      <c r="M984" s="4666"/>
      <c r="N984" s="4666"/>
      <c r="O984" s="4666"/>
      <c r="P984" s="2037" t="s">
        <v>50</v>
      </c>
      <c r="Q984" s="2037" t="s">
        <v>51</v>
      </c>
      <c r="R984" s="2054">
        <v>38.700000000000003</v>
      </c>
      <c r="S984" s="2055">
        <f>ROUND(K976,2)*R984</f>
        <v>381.96899999999999</v>
      </c>
    </row>
    <row r="985" spans="1:19" ht="45" customHeight="1" x14ac:dyDescent="0.25">
      <c r="A985" s="4666"/>
      <c r="B985" s="4666"/>
      <c r="C985" s="4666"/>
      <c r="D985" s="4666"/>
      <c r="E985" s="4666"/>
      <c r="F985" s="4666"/>
      <c r="G985" s="4666"/>
      <c r="H985" s="4666"/>
      <c r="I985" s="4666"/>
      <c r="J985" s="4666"/>
      <c r="K985" s="4666"/>
      <c r="L985" s="4666"/>
      <c r="M985" s="4666"/>
      <c r="N985" s="4666"/>
      <c r="O985" s="4666"/>
      <c r="P985" s="2037" t="s">
        <v>52</v>
      </c>
      <c r="Q985" s="2037" t="s">
        <v>53</v>
      </c>
      <c r="R985" s="2056">
        <v>38.700000000000003</v>
      </c>
      <c r="S985" s="2057">
        <f>ROUND(K976,2)*R985</f>
        <v>381.96899999999999</v>
      </c>
    </row>
    <row r="986" spans="1:19" ht="45" customHeight="1" x14ac:dyDescent="0.25">
      <c r="A986" s="4666"/>
      <c r="B986" s="4666"/>
      <c r="C986" s="4666"/>
      <c r="D986" s="4666"/>
      <c r="E986" s="4666"/>
      <c r="F986" s="4666"/>
      <c r="G986" s="4666"/>
      <c r="H986" s="4666"/>
      <c r="I986" s="4666"/>
      <c r="J986" s="4666"/>
      <c r="K986" s="4666"/>
      <c r="L986" s="4666"/>
      <c r="M986" s="4666"/>
      <c r="N986" s="4666"/>
      <c r="O986" s="4666"/>
      <c r="P986" s="2037" t="s">
        <v>54</v>
      </c>
      <c r="Q986" s="2037" t="s">
        <v>55</v>
      </c>
      <c r="R986" s="2058">
        <v>38.700000000000003</v>
      </c>
      <c r="S986" s="2059">
        <f>ROUND(K976,2)*R986</f>
        <v>381.96899999999999</v>
      </c>
    </row>
    <row r="987" spans="1:19" ht="45" customHeight="1" x14ac:dyDescent="0.25">
      <c r="A987" s="4666"/>
      <c r="B987" s="4666"/>
      <c r="C987" s="4666"/>
      <c r="D987" s="4666"/>
      <c r="E987" s="4666"/>
      <c r="F987" s="4666"/>
      <c r="G987" s="4666"/>
      <c r="H987" s="4666"/>
      <c r="I987" s="4666"/>
      <c r="J987" s="4666"/>
      <c r="K987" s="4666"/>
      <c r="L987" s="4666"/>
      <c r="M987" s="4666"/>
      <c r="N987" s="4666"/>
      <c r="O987" s="4666"/>
      <c r="P987" s="2037" t="s">
        <v>56</v>
      </c>
      <c r="Q987" s="2037" t="s">
        <v>57</v>
      </c>
      <c r="R987" s="2060">
        <v>38.700000000000003</v>
      </c>
      <c r="S987" s="2061">
        <f>ROUND(K976,2)*R987</f>
        <v>381.96899999999999</v>
      </c>
    </row>
    <row r="988" spans="1:19" ht="45" customHeight="1" x14ac:dyDescent="0.25">
      <c r="A988" s="5387" t="s">
        <v>23</v>
      </c>
      <c r="B988" s="5387" t="s">
        <v>305</v>
      </c>
      <c r="C988" s="5387" t="s">
        <v>25</v>
      </c>
      <c r="D988" s="5387" t="s">
        <v>306</v>
      </c>
      <c r="E988" s="5387" t="s">
        <v>307</v>
      </c>
      <c r="F988" s="5388">
        <f>R988+R989+R990+R991+R992+R993+R994+R995+R996+R997+R998+R999</f>
        <v>78</v>
      </c>
      <c r="G988" s="5387" t="s">
        <v>148</v>
      </c>
      <c r="H988" s="5389">
        <v>183.88</v>
      </c>
      <c r="I988" s="5390">
        <v>183.88</v>
      </c>
      <c r="J988" s="5391">
        <v>0.2288</v>
      </c>
      <c r="K988" s="5392">
        <f>ROUND(I988,2)+(ROUND(I988,2)*J988)</f>
        <v>225.95174399999999</v>
      </c>
      <c r="L988" s="5393">
        <f>ROUND(S988,2)+ROUND(S989,2)+ROUND(S990,2)+ROUND(S991,2)+ROUND(S992,2)+ROUND(S993,2)+ROUND(S994,2)+ROUND(S995,2)+ROUND(S996,2)+ROUND(S997,2)+ROUND(S998,2)+ROUND(S999,2)</f>
        <v>17624.16</v>
      </c>
      <c r="M988" s="5387"/>
      <c r="N988" s="5387" t="s">
        <v>301</v>
      </c>
      <c r="O988" s="5387" t="s">
        <v>297</v>
      </c>
      <c r="P988" s="2062" t="s">
        <v>20</v>
      </c>
      <c r="Q988" s="2062" t="s">
        <v>29</v>
      </c>
      <c r="R988" s="2063">
        <v>6.5</v>
      </c>
      <c r="S988" s="2064">
        <f>ROUND(K988,2)*R988</f>
        <v>1468.675</v>
      </c>
    </row>
    <row r="989" spans="1:19" ht="45" customHeight="1" x14ac:dyDescent="0.25">
      <c r="A989" s="4666"/>
      <c r="B989" s="4666"/>
      <c r="C989" s="4666"/>
      <c r="D989" s="4666"/>
      <c r="E989" s="4666"/>
      <c r="F989" s="4666"/>
      <c r="G989" s="4666"/>
      <c r="H989" s="4666"/>
      <c r="I989" s="4666"/>
      <c r="J989" s="4666"/>
      <c r="K989" s="4666"/>
      <c r="L989" s="4666"/>
      <c r="M989" s="4666"/>
      <c r="N989" s="4666"/>
      <c r="O989" s="4666"/>
      <c r="P989" s="2062" t="s">
        <v>30</v>
      </c>
      <c r="Q989" s="2062" t="s">
        <v>37</v>
      </c>
      <c r="R989" s="2065">
        <v>6.5</v>
      </c>
      <c r="S989" s="2066">
        <f>ROUND(K988,2)*R989</f>
        <v>1468.675</v>
      </c>
    </row>
    <row r="990" spans="1:19" ht="45" customHeight="1" x14ac:dyDescent="0.25">
      <c r="A990" s="4666"/>
      <c r="B990" s="4666"/>
      <c r="C990" s="4666"/>
      <c r="D990" s="4666"/>
      <c r="E990" s="4666"/>
      <c r="F990" s="4666"/>
      <c r="G990" s="4666"/>
      <c r="H990" s="4666"/>
      <c r="I990" s="4666"/>
      <c r="J990" s="4666"/>
      <c r="K990" s="4666"/>
      <c r="L990" s="4666"/>
      <c r="M990" s="4666"/>
      <c r="N990" s="4666"/>
      <c r="O990" s="4666"/>
      <c r="P990" s="2062" t="s">
        <v>38</v>
      </c>
      <c r="Q990" s="2062" t="s">
        <v>39</v>
      </c>
      <c r="R990" s="2067">
        <v>6.5</v>
      </c>
      <c r="S990" s="2068">
        <f>ROUND(K988,2)*R990</f>
        <v>1468.675</v>
      </c>
    </row>
    <row r="991" spans="1:19" ht="45" customHeight="1" x14ac:dyDescent="0.25">
      <c r="A991" s="4666"/>
      <c r="B991" s="4666"/>
      <c r="C991" s="4666"/>
      <c r="D991" s="4666"/>
      <c r="E991" s="4666"/>
      <c r="F991" s="4666"/>
      <c r="G991" s="4666"/>
      <c r="H991" s="4666"/>
      <c r="I991" s="4666"/>
      <c r="J991" s="4666"/>
      <c r="K991" s="4666"/>
      <c r="L991" s="4666"/>
      <c r="M991" s="4666"/>
      <c r="N991" s="4666"/>
      <c r="O991" s="4666"/>
      <c r="P991" s="2062" t="s">
        <v>40</v>
      </c>
      <c r="Q991" s="2062" t="s">
        <v>41</v>
      </c>
      <c r="R991" s="2069">
        <v>6.5</v>
      </c>
      <c r="S991" s="2070">
        <f>ROUND(K988,2)*R991</f>
        <v>1468.675</v>
      </c>
    </row>
    <row r="992" spans="1:19" ht="45" customHeight="1" x14ac:dyDescent="0.25">
      <c r="A992" s="4666"/>
      <c r="B992" s="4666"/>
      <c r="C992" s="4666"/>
      <c r="D992" s="4666"/>
      <c r="E992" s="4666"/>
      <c r="F992" s="4666"/>
      <c r="G992" s="4666"/>
      <c r="H992" s="4666"/>
      <c r="I992" s="4666"/>
      <c r="J992" s="4666"/>
      <c r="K992" s="4666"/>
      <c r="L992" s="4666"/>
      <c r="M992" s="4666"/>
      <c r="N992" s="4666"/>
      <c r="O992" s="4666"/>
      <c r="P992" s="2062" t="s">
        <v>42</v>
      </c>
      <c r="Q992" s="2062" t="s">
        <v>43</v>
      </c>
      <c r="R992" s="2071">
        <v>6.5</v>
      </c>
      <c r="S992" s="2072">
        <f>ROUND(K988,2)*R992</f>
        <v>1468.675</v>
      </c>
    </row>
    <row r="993" spans="1:19" ht="45" customHeight="1" x14ac:dyDescent="0.25">
      <c r="A993" s="4666"/>
      <c r="B993" s="4666"/>
      <c r="C993" s="4666"/>
      <c r="D993" s="4666"/>
      <c r="E993" s="4666"/>
      <c r="F993" s="4666"/>
      <c r="G993" s="4666"/>
      <c r="H993" s="4666"/>
      <c r="I993" s="4666"/>
      <c r="J993" s="4666"/>
      <c r="K993" s="4666"/>
      <c r="L993" s="4666"/>
      <c r="M993" s="4666"/>
      <c r="N993" s="4666"/>
      <c r="O993" s="4666"/>
      <c r="P993" s="2062" t="s">
        <v>44</v>
      </c>
      <c r="Q993" s="2062" t="s">
        <v>45</v>
      </c>
      <c r="R993" s="2073">
        <v>6.5</v>
      </c>
      <c r="S993" s="2074">
        <f>ROUND(K988,2)*R993</f>
        <v>1468.675</v>
      </c>
    </row>
    <row r="994" spans="1:19" ht="45" customHeight="1" x14ac:dyDescent="0.25">
      <c r="A994" s="4666"/>
      <c r="B994" s="4666"/>
      <c r="C994" s="4666"/>
      <c r="D994" s="4666"/>
      <c r="E994" s="4666"/>
      <c r="F994" s="4666"/>
      <c r="G994" s="4666"/>
      <c r="H994" s="4666"/>
      <c r="I994" s="4666"/>
      <c r="J994" s="4666"/>
      <c r="K994" s="4666"/>
      <c r="L994" s="4666"/>
      <c r="M994" s="4666"/>
      <c r="N994" s="4666"/>
      <c r="O994" s="4666"/>
      <c r="P994" s="2062" t="s">
        <v>46</v>
      </c>
      <c r="Q994" s="2062" t="s">
        <v>47</v>
      </c>
      <c r="R994" s="2075">
        <v>6.5</v>
      </c>
      <c r="S994" s="2076">
        <f>ROUND(K988,2)*R994</f>
        <v>1468.675</v>
      </c>
    </row>
    <row r="995" spans="1:19" ht="45" customHeight="1" x14ac:dyDescent="0.25">
      <c r="A995" s="4666"/>
      <c r="B995" s="4666"/>
      <c r="C995" s="4666"/>
      <c r="D995" s="4666"/>
      <c r="E995" s="4666"/>
      <c r="F995" s="4666"/>
      <c r="G995" s="4666"/>
      <c r="H995" s="4666"/>
      <c r="I995" s="4666"/>
      <c r="J995" s="4666"/>
      <c r="K995" s="4666"/>
      <c r="L995" s="4666"/>
      <c r="M995" s="4666"/>
      <c r="N995" s="4666"/>
      <c r="O995" s="4666"/>
      <c r="P995" s="2062" t="s">
        <v>48</v>
      </c>
      <c r="Q995" s="2062" t="s">
        <v>49</v>
      </c>
      <c r="R995" s="2077">
        <v>6.5</v>
      </c>
      <c r="S995" s="2078">
        <f>ROUND(K988,2)*R995</f>
        <v>1468.675</v>
      </c>
    </row>
    <row r="996" spans="1:19" ht="45" customHeight="1" x14ac:dyDescent="0.25">
      <c r="A996" s="4666"/>
      <c r="B996" s="4666"/>
      <c r="C996" s="4666"/>
      <c r="D996" s="4666"/>
      <c r="E996" s="4666"/>
      <c r="F996" s="4666"/>
      <c r="G996" s="4666"/>
      <c r="H996" s="4666"/>
      <c r="I996" s="4666"/>
      <c r="J996" s="4666"/>
      <c r="K996" s="4666"/>
      <c r="L996" s="4666"/>
      <c r="M996" s="4666"/>
      <c r="N996" s="4666"/>
      <c r="O996" s="4666"/>
      <c r="P996" s="2062" t="s">
        <v>50</v>
      </c>
      <c r="Q996" s="2062" t="s">
        <v>51</v>
      </c>
      <c r="R996" s="2079">
        <v>6.5</v>
      </c>
      <c r="S996" s="2080">
        <f>ROUND(K988,2)*R996</f>
        <v>1468.675</v>
      </c>
    </row>
    <row r="997" spans="1:19" ht="45" customHeight="1" x14ac:dyDescent="0.25">
      <c r="A997" s="4666"/>
      <c r="B997" s="4666"/>
      <c r="C997" s="4666"/>
      <c r="D997" s="4666"/>
      <c r="E997" s="4666"/>
      <c r="F997" s="4666"/>
      <c r="G997" s="4666"/>
      <c r="H997" s="4666"/>
      <c r="I997" s="4666"/>
      <c r="J997" s="4666"/>
      <c r="K997" s="4666"/>
      <c r="L997" s="4666"/>
      <c r="M997" s="4666"/>
      <c r="N997" s="4666"/>
      <c r="O997" s="4666"/>
      <c r="P997" s="2062" t="s">
        <v>52</v>
      </c>
      <c r="Q997" s="2062" t="s">
        <v>53</v>
      </c>
      <c r="R997" s="2081">
        <v>6.5</v>
      </c>
      <c r="S997" s="2082">
        <f>ROUND(K988,2)*R997</f>
        <v>1468.675</v>
      </c>
    </row>
    <row r="998" spans="1:19" ht="45" customHeight="1" x14ac:dyDescent="0.25">
      <c r="A998" s="4666"/>
      <c r="B998" s="4666"/>
      <c r="C998" s="4666"/>
      <c r="D998" s="4666"/>
      <c r="E998" s="4666"/>
      <c r="F998" s="4666"/>
      <c r="G998" s="4666"/>
      <c r="H998" s="4666"/>
      <c r="I998" s="4666"/>
      <c r="J998" s="4666"/>
      <c r="K998" s="4666"/>
      <c r="L998" s="4666"/>
      <c r="M998" s="4666"/>
      <c r="N998" s="4666"/>
      <c r="O998" s="4666"/>
      <c r="P998" s="2062" t="s">
        <v>54</v>
      </c>
      <c r="Q998" s="2062" t="s">
        <v>55</v>
      </c>
      <c r="R998" s="2083">
        <v>6.5</v>
      </c>
      <c r="S998" s="2084">
        <f>ROUND(K988,2)*R998</f>
        <v>1468.675</v>
      </c>
    </row>
    <row r="999" spans="1:19" ht="45" customHeight="1" x14ac:dyDescent="0.25">
      <c r="A999" s="4666"/>
      <c r="B999" s="4666"/>
      <c r="C999" s="4666"/>
      <c r="D999" s="4666"/>
      <c r="E999" s="4666"/>
      <c r="F999" s="4666"/>
      <c r="G999" s="4666"/>
      <c r="H999" s="4666"/>
      <c r="I999" s="4666"/>
      <c r="J999" s="4666"/>
      <c r="K999" s="4666"/>
      <c r="L999" s="4666"/>
      <c r="M999" s="4666"/>
      <c r="N999" s="4666"/>
      <c r="O999" s="4666"/>
      <c r="P999" s="2062" t="s">
        <v>56</v>
      </c>
      <c r="Q999" s="2062" t="s">
        <v>57</v>
      </c>
      <c r="R999" s="2085">
        <v>6.5</v>
      </c>
      <c r="S999" s="2086">
        <f>ROUND(K988,2)*R999</f>
        <v>1468.675</v>
      </c>
    </row>
    <row r="1000" spans="1:19" ht="45" customHeight="1" x14ac:dyDescent="0.25">
      <c r="A1000" s="2087" t="s">
        <v>19</v>
      </c>
      <c r="B1000" s="2087" t="s">
        <v>301</v>
      </c>
      <c r="C1000" s="2087" t="s">
        <v>21</v>
      </c>
      <c r="D1000" s="2087" t="s">
        <v>21</v>
      </c>
      <c r="E1000" s="2087" t="s">
        <v>308</v>
      </c>
      <c r="F1000" s="2087" t="s">
        <v>21</v>
      </c>
      <c r="G1000" s="2087" t="s">
        <v>21</v>
      </c>
      <c r="H1000" s="2087" t="s">
        <v>21</v>
      </c>
      <c r="I1000" s="2087" t="s">
        <v>21</v>
      </c>
      <c r="J1000" s="2087" t="s">
        <v>21</v>
      </c>
      <c r="K1000" s="2087" t="s">
        <v>21</v>
      </c>
      <c r="L1000" s="2088">
        <f>ROUND(L1001,2)+ROUND(L1013,2)+ROUND(L1025,2)+ROUND(L1037,2)+ROUND(L1049,2)+ROUND(L1061,2)+ROUND(L1073,2)+ROUND(L1085,2)+ROUND(L1097,2)+ROUND(L1109,2)+ROUND(L1121,2)+ROUND(L1133,2)+ROUND(L1145,2)+ROUND(L1157,2)+ROUND(L1169,2)+ROUND(L1181,2)+ROUND(L1193,2)+ROUND(L1205,2)+ROUND(L1217,2)+ROUND(L1229,2)+ROUND(L1241,2)+ROUND(L1253,2)+ROUND(L1265,2)+ROUND(L1277,2)+ROUND(L1289,2)+ROUND(L1301,2)+ROUND(L1313,2)+ROUND(L1325,2)+ROUND(L1337,2)+ROUND(L1349,2)</f>
        <v>120271.31999999998</v>
      </c>
      <c r="M1000" s="2087" t="s">
        <v>21</v>
      </c>
      <c r="N1000" s="2087" t="s">
        <v>21</v>
      </c>
      <c r="O1000" s="2087" t="s">
        <v>21</v>
      </c>
      <c r="P1000" s="2087" t="s">
        <v>21</v>
      </c>
      <c r="Q1000" s="2087" t="s">
        <v>21</v>
      </c>
      <c r="R1000" s="2087" t="s">
        <v>21</v>
      </c>
      <c r="S1000" s="2087" t="s">
        <v>21</v>
      </c>
    </row>
    <row r="1001" spans="1:19" ht="45" customHeight="1" x14ac:dyDescent="0.25">
      <c r="A1001" s="5366" t="s">
        <v>23</v>
      </c>
      <c r="B1001" s="5366" t="s">
        <v>309</v>
      </c>
      <c r="C1001" s="5366" t="s">
        <v>25</v>
      </c>
      <c r="D1001" s="5366" t="s">
        <v>310</v>
      </c>
      <c r="E1001" s="5366" t="s">
        <v>311</v>
      </c>
      <c r="F1001" s="5367">
        <f>R1001+R1002+R1003+R1004+R1005+R1006+R1007+R1008+R1009+R1010+R1011+R1012</f>
        <v>24</v>
      </c>
      <c r="G1001" s="5366" t="s">
        <v>174</v>
      </c>
      <c r="H1001" s="5368">
        <v>11.4</v>
      </c>
      <c r="I1001" s="5369">
        <v>11.4</v>
      </c>
      <c r="J1001" s="5370">
        <v>0.2288</v>
      </c>
      <c r="K1001" s="5371">
        <f>ROUND(I1001,2)+(ROUND(I1001,2)*J1001)</f>
        <v>14.008320000000001</v>
      </c>
      <c r="L1001" s="5372">
        <f>ROUND(S1001,2)+ROUND(S1002,2)+ROUND(S1003,2)+ROUND(S1004,2)+ROUND(S1005,2)+ROUND(S1006,2)+ROUND(S1007,2)+ROUND(S1008,2)+ROUND(S1009,2)+ROUND(S1010,2)+ROUND(S1011,2)+ROUND(S1012,2)</f>
        <v>336.24</v>
      </c>
      <c r="M1001" s="5366"/>
      <c r="N1001" s="5366" t="s">
        <v>312</v>
      </c>
      <c r="O1001" s="5366" t="s">
        <v>308</v>
      </c>
      <c r="P1001" s="2089" t="s">
        <v>20</v>
      </c>
      <c r="Q1001" s="2089" t="s">
        <v>29</v>
      </c>
      <c r="R1001" s="2090">
        <v>2</v>
      </c>
      <c r="S1001" s="2091">
        <f>ROUND(K1001,2)*R1001</f>
        <v>28.02</v>
      </c>
    </row>
    <row r="1002" spans="1:19" ht="45" customHeight="1" x14ac:dyDescent="0.25">
      <c r="A1002" s="4666"/>
      <c r="B1002" s="4666"/>
      <c r="C1002" s="4666"/>
      <c r="D1002" s="4666"/>
      <c r="E1002" s="4666"/>
      <c r="F1002" s="4666"/>
      <c r="G1002" s="4666"/>
      <c r="H1002" s="4666"/>
      <c r="I1002" s="4666"/>
      <c r="J1002" s="4666"/>
      <c r="K1002" s="4666"/>
      <c r="L1002" s="4666"/>
      <c r="M1002" s="4666"/>
      <c r="N1002" s="4666"/>
      <c r="O1002" s="4666"/>
      <c r="P1002" s="2089" t="s">
        <v>30</v>
      </c>
      <c r="Q1002" s="2089" t="s">
        <v>37</v>
      </c>
      <c r="R1002" s="2092">
        <v>2</v>
      </c>
      <c r="S1002" s="2093">
        <f>ROUND(K1001,2)*R1002</f>
        <v>28.02</v>
      </c>
    </row>
    <row r="1003" spans="1:19" ht="45" customHeight="1" x14ac:dyDescent="0.25">
      <c r="A1003" s="4666"/>
      <c r="B1003" s="4666"/>
      <c r="C1003" s="4666"/>
      <c r="D1003" s="4666"/>
      <c r="E1003" s="4666"/>
      <c r="F1003" s="4666"/>
      <c r="G1003" s="4666"/>
      <c r="H1003" s="4666"/>
      <c r="I1003" s="4666"/>
      <c r="J1003" s="4666"/>
      <c r="K1003" s="4666"/>
      <c r="L1003" s="4666"/>
      <c r="M1003" s="4666"/>
      <c r="N1003" s="4666"/>
      <c r="O1003" s="4666"/>
      <c r="P1003" s="2089" t="s">
        <v>38</v>
      </c>
      <c r="Q1003" s="2089" t="s">
        <v>39</v>
      </c>
      <c r="R1003" s="2094">
        <v>2</v>
      </c>
      <c r="S1003" s="2095">
        <f>ROUND(K1001,2)*R1003</f>
        <v>28.02</v>
      </c>
    </row>
    <row r="1004" spans="1:19" ht="45" customHeight="1" x14ac:dyDescent="0.25">
      <c r="A1004" s="4666"/>
      <c r="B1004" s="4666"/>
      <c r="C1004" s="4666"/>
      <c r="D1004" s="4666"/>
      <c r="E1004" s="4666"/>
      <c r="F1004" s="4666"/>
      <c r="G1004" s="4666"/>
      <c r="H1004" s="4666"/>
      <c r="I1004" s="4666"/>
      <c r="J1004" s="4666"/>
      <c r="K1004" s="4666"/>
      <c r="L1004" s="4666"/>
      <c r="M1004" s="4666"/>
      <c r="N1004" s="4666"/>
      <c r="O1004" s="4666"/>
      <c r="P1004" s="2089" t="s">
        <v>40</v>
      </c>
      <c r="Q1004" s="2089" t="s">
        <v>41</v>
      </c>
      <c r="R1004" s="2096">
        <v>2</v>
      </c>
      <c r="S1004" s="2097">
        <f>ROUND(K1001,2)*R1004</f>
        <v>28.02</v>
      </c>
    </row>
    <row r="1005" spans="1:19" ht="45" customHeight="1" x14ac:dyDescent="0.25">
      <c r="A1005" s="4666"/>
      <c r="B1005" s="4666"/>
      <c r="C1005" s="4666"/>
      <c r="D1005" s="4666"/>
      <c r="E1005" s="4666"/>
      <c r="F1005" s="4666"/>
      <c r="G1005" s="4666"/>
      <c r="H1005" s="4666"/>
      <c r="I1005" s="4666"/>
      <c r="J1005" s="4666"/>
      <c r="K1005" s="4666"/>
      <c r="L1005" s="4666"/>
      <c r="M1005" s="4666"/>
      <c r="N1005" s="4666"/>
      <c r="O1005" s="4666"/>
      <c r="P1005" s="2089" t="s">
        <v>42</v>
      </c>
      <c r="Q1005" s="2089" t="s">
        <v>43</v>
      </c>
      <c r="R1005" s="2098">
        <v>2</v>
      </c>
      <c r="S1005" s="2099">
        <f>ROUND(K1001,2)*R1005</f>
        <v>28.02</v>
      </c>
    </row>
    <row r="1006" spans="1:19" ht="45" customHeight="1" x14ac:dyDescent="0.25">
      <c r="A1006" s="4666"/>
      <c r="B1006" s="4666"/>
      <c r="C1006" s="4666"/>
      <c r="D1006" s="4666"/>
      <c r="E1006" s="4666"/>
      <c r="F1006" s="4666"/>
      <c r="G1006" s="4666"/>
      <c r="H1006" s="4666"/>
      <c r="I1006" s="4666"/>
      <c r="J1006" s="4666"/>
      <c r="K1006" s="4666"/>
      <c r="L1006" s="4666"/>
      <c r="M1006" s="4666"/>
      <c r="N1006" s="4666"/>
      <c r="O1006" s="4666"/>
      <c r="P1006" s="2089" t="s">
        <v>44</v>
      </c>
      <c r="Q1006" s="2089" t="s">
        <v>45</v>
      </c>
      <c r="R1006" s="2100">
        <v>2</v>
      </c>
      <c r="S1006" s="2101">
        <f>ROUND(K1001,2)*R1006</f>
        <v>28.02</v>
      </c>
    </row>
    <row r="1007" spans="1:19" ht="45" customHeight="1" x14ac:dyDescent="0.25">
      <c r="A1007" s="4666"/>
      <c r="B1007" s="4666"/>
      <c r="C1007" s="4666"/>
      <c r="D1007" s="4666"/>
      <c r="E1007" s="4666"/>
      <c r="F1007" s="4666"/>
      <c r="G1007" s="4666"/>
      <c r="H1007" s="4666"/>
      <c r="I1007" s="4666"/>
      <c r="J1007" s="4666"/>
      <c r="K1007" s="4666"/>
      <c r="L1007" s="4666"/>
      <c r="M1007" s="4666"/>
      <c r="N1007" s="4666"/>
      <c r="O1007" s="4666"/>
      <c r="P1007" s="2089" t="s">
        <v>46</v>
      </c>
      <c r="Q1007" s="2089" t="s">
        <v>47</v>
      </c>
      <c r="R1007" s="2102">
        <v>2</v>
      </c>
      <c r="S1007" s="2103">
        <f>ROUND(K1001,2)*R1007</f>
        <v>28.02</v>
      </c>
    </row>
    <row r="1008" spans="1:19" ht="45" customHeight="1" x14ac:dyDescent="0.25">
      <c r="A1008" s="4666"/>
      <c r="B1008" s="4666"/>
      <c r="C1008" s="4666"/>
      <c r="D1008" s="4666"/>
      <c r="E1008" s="4666"/>
      <c r="F1008" s="4666"/>
      <c r="G1008" s="4666"/>
      <c r="H1008" s="4666"/>
      <c r="I1008" s="4666"/>
      <c r="J1008" s="4666"/>
      <c r="K1008" s="4666"/>
      <c r="L1008" s="4666"/>
      <c r="M1008" s="4666"/>
      <c r="N1008" s="4666"/>
      <c r="O1008" s="4666"/>
      <c r="P1008" s="2089" t="s">
        <v>48</v>
      </c>
      <c r="Q1008" s="2089" t="s">
        <v>49</v>
      </c>
      <c r="R1008" s="2104">
        <v>2</v>
      </c>
      <c r="S1008" s="2105">
        <f>ROUND(K1001,2)*R1008</f>
        <v>28.02</v>
      </c>
    </row>
    <row r="1009" spans="1:19" ht="45" customHeight="1" x14ac:dyDescent="0.25">
      <c r="A1009" s="4666"/>
      <c r="B1009" s="4666"/>
      <c r="C1009" s="4666"/>
      <c r="D1009" s="4666"/>
      <c r="E1009" s="4666"/>
      <c r="F1009" s="4666"/>
      <c r="G1009" s="4666"/>
      <c r="H1009" s="4666"/>
      <c r="I1009" s="4666"/>
      <c r="J1009" s="4666"/>
      <c r="K1009" s="4666"/>
      <c r="L1009" s="4666"/>
      <c r="M1009" s="4666"/>
      <c r="N1009" s="4666"/>
      <c r="O1009" s="4666"/>
      <c r="P1009" s="2089" t="s">
        <v>50</v>
      </c>
      <c r="Q1009" s="2089" t="s">
        <v>51</v>
      </c>
      <c r="R1009" s="2106">
        <v>2</v>
      </c>
      <c r="S1009" s="2107">
        <f>ROUND(K1001,2)*R1009</f>
        <v>28.02</v>
      </c>
    </row>
    <row r="1010" spans="1:19" ht="45" customHeight="1" x14ac:dyDescent="0.25">
      <c r="A1010" s="4666"/>
      <c r="B1010" s="4666"/>
      <c r="C1010" s="4666"/>
      <c r="D1010" s="4666"/>
      <c r="E1010" s="4666"/>
      <c r="F1010" s="4666"/>
      <c r="G1010" s="4666"/>
      <c r="H1010" s="4666"/>
      <c r="I1010" s="4666"/>
      <c r="J1010" s="4666"/>
      <c r="K1010" s="4666"/>
      <c r="L1010" s="4666"/>
      <c r="M1010" s="4666"/>
      <c r="N1010" s="4666"/>
      <c r="O1010" s="4666"/>
      <c r="P1010" s="2089" t="s">
        <v>52</v>
      </c>
      <c r="Q1010" s="2089" t="s">
        <v>53</v>
      </c>
      <c r="R1010" s="2108">
        <v>2</v>
      </c>
      <c r="S1010" s="2109">
        <f>ROUND(K1001,2)*R1010</f>
        <v>28.02</v>
      </c>
    </row>
    <row r="1011" spans="1:19" ht="45" customHeight="1" x14ac:dyDescent="0.25">
      <c r="A1011" s="4666"/>
      <c r="B1011" s="4666"/>
      <c r="C1011" s="4666"/>
      <c r="D1011" s="4666"/>
      <c r="E1011" s="4666"/>
      <c r="F1011" s="4666"/>
      <c r="G1011" s="4666"/>
      <c r="H1011" s="4666"/>
      <c r="I1011" s="4666"/>
      <c r="J1011" s="4666"/>
      <c r="K1011" s="4666"/>
      <c r="L1011" s="4666"/>
      <c r="M1011" s="4666"/>
      <c r="N1011" s="4666"/>
      <c r="O1011" s="4666"/>
      <c r="P1011" s="2089" t="s">
        <v>54</v>
      </c>
      <c r="Q1011" s="2089" t="s">
        <v>55</v>
      </c>
      <c r="R1011" s="2110">
        <v>2</v>
      </c>
      <c r="S1011" s="2111">
        <f>ROUND(K1001,2)*R1011</f>
        <v>28.02</v>
      </c>
    </row>
    <row r="1012" spans="1:19" ht="45" customHeight="1" x14ac:dyDescent="0.25">
      <c r="A1012" s="4666"/>
      <c r="B1012" s="4666"/>
      <c r="C1012" s="4666"/>
      <c r="D1012" s="4666"/>
      <c r="E1012" s="4666"/>
      <c r="F1012" s="4666"/>
      <c r="G1012" s="4666"/>
      <c r="H1012" s="4666"/>
      <c r="I1012" s="4666"/>
      <c r="J1012" s="4666"/>
      <c r="K1012" s="4666"/>
      <c r="L1012" s="4666"/>
      <c r="M1012" s="4666"/>
      <c r="N1012" s="4666"/>
      <c r="O1012" s="4666"/>
      <c r="P1012" s="2089" t="s">
        <v>56</v>
      </c>
      <c r="Q1012" s="2089" t="s">
        <v>57</v>
      </c>
      <c r="R1012" s="2112">
        <v>2</v>
      </c>
      <c r="S1012" s="2113">
        <f>ROUND(K1001,2)*R1012</f>
        <v>28.02</v>
      </c>
    </row>
    <row r="1013" spans="1:19" ht="45" customHeight="1" x14ac:dyDescent="0.25">
      <c r="A1013" s="5373" t="s">
        <v>23</v>
      </c>
      <c r="B1013" s="5373" t="s">
        <v>313</v>
      </c>
      <c r="C1013" s="5373" t="s">
        <v>25</v>
      </c>
      <c r="D1013" s="5373" t="s">
        <v>314</v>
      </c>
      <c r="E1013" s="5373" t="s">
        <v>315</v>
      </c>
      <c r="F1013" s="5374">
        <f>R1013+R1014+R1015+R1016+R1017+R1018+R1019+R1020+R1021+R1022+R1023+R1024</f>
        <v>12</v>
      </c>
      <c r="G1013" s="5373" t="s">
        <v>174</v>
      </c>
      <c r="H1013" s="5375">
        <v>11.4</v>
      </c>
      <c r="I1013" s="5376">
        <v>11.4</v>
      </c>
      <c r="J1013" s="5377">
        <v>0.2288</v>
      </c>
      <c r="K1013" s="5378">
        <f>ROUND(I1013,2)+(ROUND(I1013,2)*J1013)</f>
        <v>14.008320000000001</v>
      </c>
      <c r="L1013" s="5379">
        <f>ROUND(S1013,2)+ROUND(S1014,2)+ROUND(S1015,2)+ROUND(S1016,2)+ROUND(S1017,2)+ROUND(S1018,2)+ROUND(S1019,2)+ROUND(S1020,2)+ROUND(S1021,2)+ROUND(S1022,2)+ROUND(S1023,2)+ROUND(S1024,2)</f>
        <v>168.12</v>
      </c>
      <c r="M1013" s="5373"/>
      <c r="N1013" s="5373" t="s">
        <v>312</v>
      </c>
      <c r="O1013" s="5373" t="s">
        <v>308</v>
      </c>
      <c r="P1013" s="2114" t="s">
        <v>20</v>
      </c>
      <c r="Q1013" s="2114" t="s">
        <v>29</v>
      </c>
      <c r="R1013" s="2115">
        <v>1</v>
      </c>
      <c r="S1013" s="2116">
        <f>ROUND(K1013,2)*R1013</f>
        <v>14.01</v>
      </c>
    </row>
    <row r="1014" spans="1:19" ht="45" customHeight="1" x14ac:dyDescent="0.25">
      <c r="A1014" s="4666"/>
      <c r="B1014" s="4666"/>
      <c r="C1014" s="4666"/>
      <c r="D1014" s="4666"/>
      <c r="E1014" s="4666"/>
      <c r="F1014" s="4666"/>
      <c r="G1014" s="4666"/>
      <c r="H1014" s="4666"/>
      <c r="I1014" s="4666"/>
      <c r="J1014" s="4666"/>
      <c r="K1014" s="4666"/>
      <c r="L1014" s="4666"/>
      <c r="M1014" s="4666"/>
      <c r="N1014" s="4666"/>
      <c r="O1014" s="4666"/>
      <c r="P1014" s="2114" t="s">
        <v>30</v>
      </c>
      <c r="Q1014" s="2114" t="s">
        <v>37</v>
      </c>
      <c r="R1014" s="2117">
        <v>1</v>
      </c>
      <c r="S1014" s="2118">
        <f>ROUND(K1013,2)*R1014</f>
        <v>14.01</v>
      </c>
    </row>
    <row r="1015" spans="1:19" ht="45" customHeight="1" x14ac:dyDescent="0.25">
      <c r="A1015" s="4666"/>
      <c r="B1015" s="4666"/>
      <c r="C1015" s="4666"/>
      <c r="D1015" s="4666"/>
      <c r="E1015" s="4666"/>
      <c r="F1015" s="4666"/>
      <c r="G1015" s="4666"/>
      <c r="H1015" s="4666"/>
      <c r="I1015" s="4666"/>
      <c r="J1015" s="4666"/>
      <c r="K1015" s="4666"/>
      <c r="L1015" s="4666"/>
      <c r="M1015" s="4666"/>
      <c r="N1015" s="4666"/>
      <c r="O1015" s="4666"/>
      <c r="P1015" s="2114" t="s">
        <v>38</v>
      </c>
      <c r="Q1015" s="2114" t="s">
        <v>39</v>
      </c>
      <c r="R1015" s="2119">
        <v>1</v>
      </c>
      <c r="S1015" s="2120">
        <f>ROUND(K1013,2)*R1015</f>
        <v>14.01</v>
      </c>
    </row>
    <row r="1016" spans="1:19" ht="45" customHeight="1" x14ac:dyDescent="0.25">
      <c r="A1016" s="4666"/>
      <c r="B1016" s="4666"/>
      <c r="C1016" s="4666"/>
      <c r="D1016" s="4666"/>
      <c r="E1016" s="4666"/>
      <c r="F1016" s="4666"/>
      <c r="G1016" s="4666"/>
      <c r="H1016" s="4666"/>
      <c r="I1016" s="4666"/>
      <c r="J1016" s="4666"/>
      <c r="K1016" s="4666"/>
      <c r="L1016" s="4666"/>
      <c r="M1016" s="4666"/>
      <c r="N1016" s="4666"/>
      <c r="O1016" s="4666"/>
      <c r="P1016" s="2114" t="s">
        <v>40</v>
      </c>
      <c r="Q1016" s="2114" t="s">
        <v>41</v>
      </c>
      <c r="R1016" s="2121">
        <v>1</v>
      </c>
      <c r="S1016" s="2122">
        <f>ROUND(K1013,2)*R1016</f>
        <v>14.01</v>
      </c>
    </row>
    <row r="1017" spans="1:19" ht="45" customHeight="1" x14ac:dyDescent="0.25">
      <c r="A1017" s="4666"/>
      <c r="B1017" s="4666"/>
      <c r="C1017" s="4666"/>
      <c r="D1017" s="4666"/>
      <c r="E1017" s="4666"/>
      <c r="F1017" s="4666"/>
      <c r="G1017" s="4666"/>
      <c r="H1017" s="4666"/>
      <c r="I1017" s="4666"/>
      <c r="J1017" s="4666"/>
      <c r="K1017" s="4666"/>
      <c r="L1017" s="4666"/>
      <c r="M1017" s="4666"/>
      <c r="N1017" s="4666"/>
      <c r="O1017" s="4666"/>
      <c r="P1017" s="2114" t="s">
        <v>42</v>
      </c>
      <c r="Q1017" s="2114" t="s">
        <v>43</v>
      </c>
      <c r="R1017" s="2123">
        <v>1</v>
      </c>
      <c r="S1017" s="2124">
        <f>ROUND(K1013,2)*R1017</f>
        <v>14.01</v>
      </c>
    </row>
    <row r="1018" spans="1:19" ht="45" customHeight="1" x14ac:dyDescent="0.25">
      <c r="A1018" s="4666"/>
      <c r="B1018" s="4666"/>
      <c r="C1018" s="4666"/>
      <c r="D1018" s="4666"/>
      <c r="E1018" s="4666"/>
      <c r="F1018" s="4666"/>
      <c r="G1018" s="4666"/>
      <c r="H1018" s="4666"/>
      <c r="I1018" s="4666"/>
      <c r="J1018" s="4666"/>
      <c r="K1018" s="4666"/>
      <c r="L1018" s="4666"/>
      <c r="M1018" s="4666"/>
      <c r="N1018" s="4666"/>
      <c r="O1018" s="4666"/>
      <c r="P1018" s="2114" t="s">
        <v>44</v>
      </c>
      <c r="Q1018" s="2114" t="s">
        <v>45</v>
      </c>
      <c r="R1018" s="2125">
        <v>1</v>
      </c>
      <c r="S1018" s="2126">
        <f>ROUND(K1013,2)*R1018</f>
        <v>14.01</v>
      </c>
    </row>
    <row r="1019" spans="1:19" ht="45" customHeight="1" x14ac:dyDescent="0.25">
      <c r="A1019" s="4666"/>
      <c r="B1019" s="4666"/>
      <c r="C1019" s="4666"/>
      <c r="D1019" s="4666"/>
      <c r="E1019" s="4666"/>
      <c r="F1019" s="4666"/>
      <c r="G1019" s="4666"/>
      <c r="H1019" s="4666"/>
      <c r="I1019" s="4666"/>
      <c r="J1019" s="4666"/>
      <c r="K1019" s="4666"/>
      <c r="L1019" s="4666"/>
      <c r="M1019" s="4666"/>
      <c r="N1019" s="4666"/>
      <c r="O1019" s="4666"/>
      <c r="P1019" s="2114" t="s">
        <v>46</v>
      </c>
      <c r="Q1019" s="2114" t="s">
        <v>47</v>
      </c>
      <c r="R1019" s="2127">
        <v>1</v>
      </c>
      <c r="S1019" s="2128">
        <f>ROUND(K1013,2)*R1019</f>
        <v>14.01</v>
      </c>
    </row>
    <row r="1020" spans="1:19" ht="45" customHeight="1" x14ac:dyDescent="0.25">
      <c r="A1020" s="4666"/>
      <c r="B1020" s="4666"/>
      <c r="C1020" s="4666"/>
      <c r="D1020" s="4666"/>
      <c r="E1020" s="4666"/>
      <c r="F1020" s="4666"/>
      <c r="G1020" s="4666"/>
      <c r="H1020" s="4666"/>
      <c r="I1020" s="4666"/>
      <c r="J1020" s="4666"/>
      <c r="K1020" s="4666"/>
      <c r="L1020" s="4666"/>
      <c r="M1020" s="4666"/>
      <c r="N1020" s="4666"/>
      <c r="O1020" s="4666"/>
      <c r="P1020" s="2114" t="s">
        <v>48</v>
      </c>
      <c r="Q1020" s="2114" t="s">
        <v>49</v>
      </c>
      <c r="R1020" s="2129">
        <v>1</v>
      </c>
      <c r="S1020" s="2130">
        <f>ROUND(K1013,2)*R1020</f>
        <v>14.01</v>
      </c>
    </row>
    <row r="1021" spans="1:19" ht="45" customHeight="1" x14ac:dyDescent="0.25">
      <c r="A1021" s="4666"/>
      <c r="B1021" s="4666"/>
      <c r="C1021" s="4666"/>
      <c r="D1021" s="4666"/>
      <c r="E1021" s="4666"/>
      <c r="F1021" s="4666"/>
      <c r="G1021" s="4666"/>
      <c r="H1021" s="4666"/>
      <c r="I1021" s="4666"/>
      <c r="J1021" s="4666"/>
      <c r="K1021" s="4666"/>
      <c r="L1021" s="4666"/>
      <c r="M1021" s="4666"/>
      <c r="N1021" s="4666"/>
      <c r="O1021" s="4666"/>
      <c r="P1021" s="2114" t="s">
        <v>50</v>
      </c>
      <c r="Q1021" s="2114" t="s">
        <v>51</v>
      </c>
      <c r="R1021" s="2131">
        <v>1</v>
      </c>
      <c r="S1021" s="2132">
        <f>ROUND(K1013,2)*R1021</f>
        <v>14.01</v>
      </c>
    </row>
    <row r="1022" spans="1:19" ht="45" customHeight="1" x14ac:dyDescent="0.25">
      <c r="A1022" s="4666"/>
      <c r="B1022" s="4666"/>
      <c r="C1022" s="4666"/>
      <c r="D1022" s="4666"/>
      <c r="E1022" s="4666"/>
      <c r="F1022" s="4666"/>
      <c r="G1022" s="4666"/>
      <c r="H1022" s="4666"/>
      <c r="I1022" s="4666"/>
      <c r="J1022" s="4666"/>
      <c r="K1022" s="4666"/>
      <c r="L1022" s="4666"/>
      <c r="M1022" s="4666"/>
      <c r="N1022" s="4666"/>
      <c r="O1022" s="4666"/>
      <c r="P1022" s="2114" t="s">
        <v>52</v>
      </c>
      <c r="Q1022" s="2114" t="s">
        <v>53</v>
      </c>
      <c r="R1022" s="2133">
        <v>1</v>
      </c>
      <c r="S1022" s="2134">
        <f>ROUND(K1013,2)*R1022</f>
        <v>14.01</v>
      </c>
    </row>
    <row r="1023" spans="1:19" ht="45" customHeight="1" x14ac:dyDescent="0.25">
      <c r="A1023" s="4666"/>
      <c r="B1023" s="4666"/>
      <c r="C1023" s="4666"/>
      <c r="D1023" s="4666"/>
      <c r="E1023" s="4666"/>
      <c r="F1023" s="4666"/>
      <c r="G1023" s="4666"/>
      <c r="H1023" s="4666"/>
      <c r="I1023" s="4666"/>
      <c r="J1023" s="4666"/>
      <c r="K1023" s="4666"/>
      <c r="L1023" s="4666"/>
      <c r="M1023" s="4666"/>
      <c r="N1023" s="4666"/>
      <c r="O1023" s="4666"/>
      <c r="P1023" s="2114" t="s">
        <v>54</v>
      </c>
      <c r="Q1023" s="2114" t="s">
        <v>55</v>
      </c>
      <c r="R1023" s="2135">
        <v>1</v>
      </c>
      <c r="S1023" s="2136">
        <f>ROUND(K1013,2)*R1023</f>
        <v>14.01</v>
      </c>
    </row>
    <row r="1024" spans="1:19" ht="45" customHeight="1" x14ac:dyDescent="0.25">
      <c r="A1024" s="4666"/>
      <c r="B1024" s="4666"/>
      <c r="C1024" s="4666"/>
      <c r="D1024" s="4666"/>
      <c r="E1024" s="4666"/>
      <c r="F1024" s="4666"/>
      <c r="G1024" s="4666"/>
      <c r="H1024" s="4666"/>
      <c r="I1024" s="4666"/>
      <c r="J1024" s="4666"/>
      <c r="K1024" s="4666"/>
      <c r="L1024" s="4666"/>
      <c r="M1024" s="4666"/>
      <c r="N1024" s="4666"/>
      <c r="O1024" s="4666"/>
      <c r="P1024" s="2114" t="s">
        <v>56</v>
      </c>
      <c r="Q1024" s="2114" t="s">
        <v>57</v>
      </c>
      <c r="R1024" s="2137">
        <v>1</v>
      </c>
      <c r="S1024" s="2138">
        <f>ROUND(K1013,2)*R1024</f>
        <v>14.01</v>
      </c>
    </row>
    <row r="1025" spans="1:19" ht="45" customHeight="1" x14ac:dyDescent="0.25">
      <c r="A1025" s="5352" t="s">
        <v>23</v>
      </c>
      <c r="B1025" s="5352" t="s">
        <v>316</v>
      </c>
      <c r="C1025" s="5352" t="s">
        <v>25</v>
      </c>
      <c r="D1025" s="5352" t="s">
        <v>317</v>
      </c>
      <c r="E1025" s="5352" t="s">
        <v>318</v>
      </c>
      <c r="F1025" s="5353">
        <f>R1025+R1026+R1027+R1028+R1029+R1030+R1031+R1032+R1033+R1034+R1035+R1036</f>
        <v>12</v>
      </c>
      <c r="G1025" s="5352" t="s">
        <v>174</v>
      </c>
      <c r="H1025" s="5354">
        <v>13.33</v>
      </c>
      <c r="I1025" s="5355">
        <v>13.33</v>
      </c>
      <c r="J1025" s="5356">
        <v>0.2288</v>
      </c>
      <c r="K1025" s="5357">
        <f>ROUND(I1025,2)+(ROUND(I1025,2)*J1025)</f>
        <v>16.379904</v>
      </c>
      <c r="L1025" s="5358">
        <f>ROUND(S1025,2)+ROUND(S1026,2)+ROUND(S1027,2)+ROUND(S1028,2)+ROUND(S1029,2)+ROUND(S1030,2)+ROUND(S1031,2)+ROUND(S1032,2)+ROUND(S1033,2)+ROUND(S1034,2)+ROUND(S1035,2)+ROUND(S1036,2)</f>
        <v>196.55999999999997</v>
      </c>
      <c r="M1025" s="5352"/>
      <c r="N1025" s="5352" t="s">
        <v>312</v>
      </c>
      <c r="O1025" s="5352" t="s">
        <v>308</v>
      </c>
      <c r="P1025" s="2139" t="s">
        <v>20</v>
      </c>
      <c r="Q1025" s="2139" t="s">
        <v>29</v>
      </c>
      <c r="R1025" s="2140">
        <v>1</v>
      </c>
      <c r="S1025" s="2141">
        <f>ROUND(K1025,2)*R1025</f>
        <v>16.38</v>
      </c>
    </row>
    <row r="1026" spans="1:19" ht="45" customHeight="1" x14ac:dyDescent="0.25">
      <c r="A1026" s="4666"/>
      <c r="B1026" s="4666"/>
      <c r="C1026" s="4666"/>
      <c r="D1026" s="4666"/>
      <c r="E1026" s="4666"/>
      <c r="F1026" s="4666"/>
      <c r="G1026" s="4666"/>
      <c r="H1026" s="4666"/>
      <c r="I1026" s="4666"/>
      <c r="J1026" s="4666"/>
      <c r="K1026" s="4666"/>
      <c r="L1026" s="4666"/>
      <c r="M1026" s="4666"/>
      <c r="N1026" s="4666"/>
      <c r="O1026" s="4666"/>
      <c r="P1026" s="2139" t="s">
        <v>30</v>
      </c>
      <c r="Q1026" s="2139" t="s">
        <v>37</v>
      </c>
      <c r="R1026" s="2142">
        <v>1</v>
      </c>
      <c r="S1026" s="2143">
        <f>ROUND(K1025,2)*R1026</f>
        <v>16.38</v>
      </c>
    </row>
    <row r="1027" spans="1:19" ht="45" customHeight="1" x14ac:dyDescent="0.25">
      <c r="A1027" s="4666"/>
      <c r="B1027" s="4666"/>
      <c r="C1027" s="4666"/>
      <c r="D1027" s="4666"/>
      <c r="E1027" s="4666"/>
      <c r="F1027" s="4666"/>
      <c r="G1027" s="4666"/>
      <c r="H1027" s="4666"/>
      <c r="I1027" s="4666"/>
      <c r="J1027" s="4666"/>
      <c r="K1027" s="4666"/>
      <c r="L1027" s="4666"/>
      <c r="M1027" s="4666"/>
      <c r="N1027" s="4666"/>
      <c r="O1027" s="4666"/>
      <c r="P1027" s="2139" t="s">
        <v>38</v>
      </c>
      <c r="Q1027" s="2139" t="s">
        <v>39</v>
      </c>
      <c r="R1027" s="2144">
        <v>1</v>
      </c>
      <c r="S1027" s="2145">
        <f>ROUND(K1025,2)*R1027</f>
        <v>16.38</v>
      </c>
    </row>
    <row r="1028" spans="1:19" ht="45" customHeight="1" x14ac:dyDescent="0.25">
      <c r="A1028" s="4666"/>
      <c r="B1028" s="4666"/>
      <c r="C1028" s="4666"/>
      <c r="D1028" s="4666"/>
      <c r="E1028" s="4666"/>
      <c r="F1028" s="4666"/>
      <c r="G1028" s="4666"/>
      <c r="H1028" s="4666"/>
      <c r="I1028" s="4666"/>
      <c r="J1028" s="4666"/>
      <c r="K1028" s="4666"/>
      <c r="L1028" s="4666"/>
      <c r="M1028" s="4666"/>
      <c r="N1028" s="4666"/>
      <c r="O1028" s="4666"/>
      <c r="P1028" s="2139" t="s">
        <v>40</v>
      </c>
      <c r="Q1028" s="2139" t="s">
        <v>41</v>
      </c>
      <c r="R1028" s="2146">
        <v>1</v>
      </c>
      <c r="S1028" s="2147">
        <f>ROUND(K1025,2)*R1028</f>
        <v>16.38</v>
      </c>
    </row>
    <row r="1029" spans="1:19" ht="45" customHeight="1" x14ac:dyDescent="0.25">
      <c r="A1029" s="4666"/>
      <c r="B1029" s="4666"/>
      <c r="C1029" s="4666"/>
      <c r="D1029" s="4666"/>
      <c r="E1029" s="4666"/>
      <c r="F1029" s="4666"/>
      <c r="G1029" s="4666"/>
      <c r="H1029" s="4666"/>
      <c r="I1029" s="4666"/>
      <c r="J1029" s="4666"/>
      <c r="K1029" s="4666"/>
      <c r="L1029" s="4666"/>
      <c r="M1029" s="4666"/>
      <c r="N1029" s="4666"/>
      <c r="O1029" s="4666"/>
      <c r="P1029" s="2139" t="s">
        <v>42</v>
      </c>
      <c r="Q1029" s="2139" t="s">
        <v>43</v>
      </c>
      <c r="R1029" s="2148">
        <v>1</v>
      </c>
      <c r="S1029" s="2149">
        <f>ROUND(K1025,2)*R1029</f>
        <v>16.38</v>
      </c>
    </row>
    <row r="1030" spans="1:19" ht="45" customHeight="1" x14ac:dyDescent="0.25">
      <c r="A1030" s="4666"/>
      <c r="B1030" s="4666"/>
      <c r="C1030" s="4666"/>
      <c r="D1030" s="4666"/>
      <c r="E1030" s="4666"/>
      <c r="F1030" s="4666"/>
      <c r="G1030" s="4666"/>
      <c r="H1030" s="4666"/>
      <c r="I1030" s="4666"/>
      <c r="J1030" s="4666"/>
      <c r="K1030" s="4666"/>
      <c r="L1030" s="4666"/>
      <c r="M1030" s="4666"/>
      <c r="N1030" s="4666"/>
      <c r="O1030" s="4666"/>
      <c r="P1030" s="2139" t="s">
        <v>44</v>
      </c>
      <c r="Q1030" s="2139" t="s">
        <v>45</v>
      </c>
      <c r="R1030" s="2150">
        <v>1</v>
      </c>
      <c r="S1030" s="2151">
        <f>ROUND(K1025,2)*R1030</f>
        <v>16.38</v>
      </c>
    </row>
    <row r="1031" spans="1:19" ht="45" customHeight="1" x14ac:dyDescent="0.25">
      <c r="A1031" s="4666"/>
      <c r="B1031" s="4666"/>
      <c r="C1031" s="4666"/>
      <c r="D1031" s="4666"/>
      <c r="E1031" s="4666"/>
      <c r="F1031" s="4666"/>
      <c r="G1031" s="4666"/>
      <c r="H1031" s="4666"/>
      <c r="I1031" s="4666"/>
      <c r="J1031" s="4666"/>
      <c r="K1031" s="4666"/>
      <c r="L1031" s="4666"/>
      <c r="M1031" s="4666"/>
      <c r="N1031" s="4666"/>
      <c r="O1031" s="4666"/>
      <c r="P1031" s="2139" t="s">
        <v>46</v>
      </c>
      <c r="Q1031" s="2139" t="s">
        <v>47</v>
      </c>
      <c r="R1031" s="2152">
        <v>1</v>
      </c>
      <c r="S1031" s="2153">
        <f>ROUND(K1025,2)*R1031</f>
        <v>16.38</v>
      </c>
    </row>
    <row r="1032" spans="1:19" ht="45" customHeight="1" x14ac:dyDescent="0.25">
      <c r="A1032" s="4666"/>
      <c r="B1032" s="4666"/>
      <c r="C1032" s="4666"/>
      <c r="D1032" s="4666"/>
      <c r="E1032" s="4666"/>
      <c r="F1032" s="4666"/>
      <c r="G1032" s="4666"/>
      <c r="H1032" s="4666"/>
      <c r="I1032" s="4666"/>
      <c r="J1032" s="4666"/>
      <c r="K1032" s="4666"/>
      <c r="L1032" s="4666"/>
      <c r="M1032" s="4666"/>
      <c r="N1032" s="4666"/>
      <c r="O1032" s="4666"/>
      <c r="P1032" s="2139" t="s">
        <v>48</v>
      </c>
      <c r="Q1032" s="2139" t="s">
        <v>49</v>
      </c>
      <c r="R1032" s="2154">
        <v>1</v>
      </c>
      <c r="S1032" s="2155">
        <f>ROUND(K1025,2)*R1032</f>
        <v>16.38</v>
      </c>
    </row>
    <row r="1033" spans="1:19" ht="45" customHeight="1" x14ac:dyDescent="0.25">
      <c r="A1033" s="4666"/>
      <c r="B1033" s="4666"/>
      <c r="C1033" s="4666"/>
      <c r="D1033" s="4666"/>
      <c r="E1033" s="4666"/>
      <c r="F1033" s="4666"/>
      <c r="G1033" s="4666"/>
      <c r="H1033" s="4666"/>
      <c r="I1033" s="4666"/>
      <c r="J1033" s="4666"/>
      <c r="K1033" s="4666"/>
      <c r="L1033" s="4666"/>
      <c r="M1033" s="4666"/>
      <c r="N1033" s="4666"/>
      <c r="O1033" s="4666"/>
      <c r="P1033" s="2139" t="s">
        <v>50</v>
      </c>
      <c r="Q1033" s="2139" t="s">
        <v>51</v>
      </c>
      <c r="R1033" s="2156">
        <v>1</v>
      </c>
      <c r="S1033" s="2157">
        <f>ROUND(K1025,2)*R1033</f>
        <v>16.38</v>
      </c>
    </row>
    <row r="1034" spans="1:19" ht="45" customHeight="1" x14ac:dyDescent="0.25">
      <c r="A1034" s="4666"/>
      <c r="B1034" s="4666"/>
      <c r="C1034" s="4666"/>
      <c r="D1034" s="4666"/>
      <c r="E1034" s="4666"/>
      <c r="F1034" s="4666"/>
      <c r="G1034" s="4666"/>
      <c r="H1034" s="4666"/>
      <c r="I1034" s="4666"/>
      <c r="J1034" s="4666"/>
      <c r="K1034" s="4666"/>
      <c r="L1034" s="4666"/>
      <c r="M1034" s="4666"/>
      <c r="N1034" s="4666"/>
      <c r="O1034" s="4666"/>
      <c r="P1034" s="2139" t="s">
        <v>52</v>
      </c>
      <c r="Q1034" s="2139" t="s">
        <v>53</v>
      </c>
      <c r="R1034" s="2158">
        <v>1</v>
      </c>
      <c r="S1034" s="2159">
        <f>ROUND(K1025,2)*R1034</f>
        <v>16.38</v>
      </c>
    </row>
    <row r="1035" spans="1:19" ht="45" customHeight="1" x14ac:dyDescent="0.25">
      <c r="A1035" s="4666"/>
      <c r="B1035" s="4666"/>
      <c r="C1035" s="4666"/>
      <c r="D1035" s="4666"/>
      <c r="E1035" s="4666"/>
      <c r="F1035" s="4666"/>
      <c r="G1035" s="4666"/>
      <c r="H1035" s="4666"/>
      <c r="I1035" s="4666"/>
      <c r="J1035" s="4666"/>
      <c r="K1035" s="4666"/>
      <c r="L1035" s="4666"/>
      <c r="M1035" s="4666"/>
      <c r="N1035" s="4666"/>
      <c r="O1035" s="4666"/>
      <c r="P1035" s="2139" t="s">
        <v>54</v>
      </c>
      <c r="Q1035" s="2139" t="s">
        <v>55</v>
      </c>
      <c r="R1035" s="2160">
        <v>1</v>
      </c>
      <c r="S1035" s="2161">
        <f>ROUND(K1025,2)*R1035</f>
        <v>16.38</v>
      </c>
    </row>
    <row r="1036" spans="1:19" ht="45" customHeight="1" x14ac:dyDescent="0.25">
      <c r="A1036" s="4666"/>
      <c r="B1036" s="4666"/>
      <c r="C1036" s="4666"/>
      <c r="D1036" s="4666"/>
      <c r="E1036" s="4666"/>
      <c r="F1036" s="4666"/>
      <c r="G1036" s="4666"/>
      <c r="H1036" s="4666"/>
      <c r="I1036" s="4666"/>
      <c r="J1036" s="4666"/>
      <c r="K1036" s="4666"/>
      <c r="L1036" s="4666"/>
      <c r="M1036" s="4666"/>
      <c r="N1036" s="4666"/>
      <c r="O1036" s="4666"/>
      <c r="P1036" s="2139" t="s">
        <v>56</v>
      </c>
      <c r="Q1036" s="2139" t="s">
        <v>57</v>
      </c>
      <c r="R1036" s="2162">
        <v>1</v>
      </c>
      <c r="S1036" s="2163">
        <f>ROUND(K1025,2)*R1036</f>
        <v>16.38</v>
      </c>
    </row>
    <row r="1037" spans="1:19" ht="45" customHeight="1" x14ac:dyDescent="0.25">
      <c r="A1037" s="5359" t="s">
        <v>23</v>
      </c>
      <c r="B1037" s="5359" t="s">
        <v>319</v>
      </c>
      <c r="C1037" s="5359" t="s">
        <v>25</v>
      </c>
      <c r="D1037" s="5359" t="s">
        <v>320</v>
      </c>
      <c r="E1037" s="5359" t="s">
        <v>321</v>
      </c>
      <c r="F1037" s="5360">
        <f>R1037+R1038+R1039+R1040+R1041+R1042+R1043+R1044+R1045+R1046+R1047+R1048</f>
        <v>12</v>
      </c>
      <c r="G1037" s="5359" t="s">
        <v>174</v>
      </c>
      <c r="H1037" s="5361">
        <v>24.33</v>
      </c>
      <c r="I1037" s="5362">
        <v>24.33</v>
      </c>
      <c r="J1037" s="5363">
        <v>0.2288</v>
      </c>
      <c r="K1037" s="5364">
        <f>ROUND(I1037,2)+(ROUND(I1037,2)*J1037)</f>
        <v>29.896704</v>
      </c>
      <c r="L1037" s="5365">
        <f>ROUND(S1037,2)+ROUND(S1038,2)+ROUND(S1039,2)+ROUND(S1040,2)+ROUND(S1041,2)+ROUND(S1042,2)+ROUND(S1043,2)+ROUND(S1044,2)+ROUND(S1045,2)+ROUND(S1046,2)+ROUND(S1047,2)+ROUND(S1048,2)</f>
        <v>358.79999999999995</v>
      </c>
      <c r="M1037" s="5359"/>
      <c r="N1037" s="5359" t="s">
        <v>312</v>
      </c>
      <c r="O1037" s="5359" t="s">
        <v>308</v>
      </c>
      <c r="P1037" s="2164" t="s">
        <v>20</v>
      </c>
      <c r="Q1037" s="2164" t="s">
        <v>29</v>
      </c>
      <c r="R1037" s="2165">
        <v>1</v>
      </c>
      <c r="S1037" s="2166">
        <f>ROUND(K1037,2)*R1037</f>
        <v>29.9</v>
      </c>
    </row>
    <row r="1038" spans="1:19" ht="45" customHeight="1" x14ac:dyDescent="0.25">
      <c r="A1038" s="4666"/>
      <c r="B1038" s="4666"/>
      <c r="C1038" s="4666"/>
      <c r="D1038" s="4666"/>
      <c r="E1038" s="4666"/>
      <c r="F1038" s="4666"/>
      <c r="G1038" s="4666"/>
      <c r="H1038" s="4666"/>
      <c r="I1038" s="4666"/>
      <c r="J1038" s="4666"/>
      <c r="K1038" s="4666"/>
      <c r="L1038" s="4666"/>
      <c r="M1038" s="4666"/>
      <c r="N1038" s="4666"/>
      <c r="O1038" s="4666"/>
      <c r="P1038" s="2164" t="s">
        <v>30</v>
      </c>
      <c r="Q1038" s="2164" t="s">
        <v>37</v>
      </c>
      <c r="R1038" s="2167">
        <v>1</v>
      </c>
      <c r="S1038" s="2168">
        <f>ROUND(K1037,2)*R1038</f>
        <v>29.9</v>
      </c>
    </row>
    <row r="1039" spans="1:19" ht="45" customHeight="1" x14ac:dyDescent="0.25">
      <c r="A1039" s="4666"/>
      <c r="B1039" s="4666"/>
      <c r="C1039" s="4666"/>
      <c r="D1039" s="4666"/>
      <c r="E1039" s="4666"/>
      <c r="F1039" s="4666"/>
      <c r="G1039" s="4666"/>
      <c r="H1039" s="4666"/>
      <c r="I1039" s="4666"/>
      <c r="J1039" s="4666"/>
      <c r="K1039" s="4666"/>
      <c r="L1039" s="4666"/>
      <c r="M1039" s="4666"/>
      <c r="N1039" s="4666"/>
      <c r="O1039" s="4666"/>
      <c r="P1039" s="2164" t="s">
        <v>38</v>
      </c>
      <c r="Q1039" s="2164" t="s">
        <v>39</v>
      </c>
      <c r="R1039" s="2169">
        <v>1</v>
      </c>
      <c r="S1039" s="2170">
        <f>ROUND(K1037,2)*R1039</f>
        <v>29.9</v>
      </c>
    </row>
    <row r="1040" spans="1:19" ht="45" customHeight="1" x14ac:dyDescent="0.25">
      <c r="A1040" s="4666"/>
      <c r="B1040" s="4666"/>
      <c r="C1040" s="4666"/>
      <c r="D1040" s="4666"/>
      <c r="E1040" s="4666"/>
      <c r="F1040" s="4666"/>
      <c r="G1040" s="4666"/>
      <c r="H1040" s="4666"/>
      <c r="I1040" s="4666"/>
      <c r="J1040" s="4666"/>
      <c r="K1040" s="4666"/>
      <c r="L1040" s="4666"/>
      <c r="M1040" s="4666"/>
      <c r="N1040" s="4666"/>
      <c r="O1040" s="4666"/>
      <c r="P1040" s="2164" t="s">
        <v>40</v>
      </c>
      <c r="Q1040" s="2164" t="s">
        <v>41</v>
      </c>
      <c r="R1040" s="2171">
        <v>1</v>
      </c>
      <c r="S1040" s="2172">
        <f>ROUND(K1037,2)*R1040</f>
        <v>29.9</v>
      </c>
    </row>
    <row r="1041" spans="1:19" ht="45" customHeight="1" x14ac:dyDescent="0.25">
      <c r="A1041" s="4666"/>
      <c r="B1041" s="4666"/>
      <c r="C1041" s="4666"/>
      <c r="D1041" s="4666"/>
      <c r="E1041" s="4666"/>
      <c r="F1041" s="4666"/>
      <c r="G1041" s="4666"/>
      <c r="H1041" s="4666"/>
      <c r="I1041" s="4666"/>
      <c r="J1041" s="4666"/>
      <c r="K1041" s="4666"/>
      <c r="L1041" s="4666"/>
      <c r="M1041" s="4666"/>
      <c r="N1041" s="4666"/>
      <c r="O1041" s="4666"/>
      <c r="P1041" s="2164" t="s">
        <v>42</v>
      </c>
      <c r="Q1041" s="2164" t="s">
        <v>43</v>
      </c>
      <c r="R1041" s="2173">
        <v>1</v>
      </c>
      <c r="S1041" s="2174">
        <f>ROUND(K1037,2)*R1041</f>
        <v>29.9</v>
      </c>
    </row>
    <row r="1042" spans="1:19" ht="45" customHeight="1" x14ac:dyDescent="0.25">
      <c r="A1042" s="4666"/>
      <c r="B1042" s="4666"/>
      <c r="C1042" s="4666"/>
      <c r="D1042" s="4666"/>
      <c r="E1042" s="4666"/>
      <c r="F1042" s="4666"/>
      <c r="G1042" s="4666"/>
      <c r="H1042" s="4666"/>
      <c r="I1042" s="4666"/>
      <c r="J1042" s="4666"/>
      <c r="K1042" s="4666"/>
      <c r="L1042" s="4666"/>
      <c r="M1042" s="4666"/>
      <c r="N1042" s="4666"/>
      <c r="O1042" s="4666"/>
      <c r="P1042" s="2164" t="s">
        <v>44</v>
      </c>
      <c r="Q1042" s="2164" t="s">
        <v>45</v>
      </c>
      <c r="R1042" s="2175">
        <v>1</v>
      </c>
      <c r="S1042" s="2176">
        <f>ROUND(K1037,2)*R1042</f>
        <v>29.9</v>
      </c>
    </row>
    <row r="1043" spans="1:19" ht="45" customHeight="1" x14ac:dyDescent="0.25">
      <c r="A1043" s="4666"/>
      <c r="B1043" s="4666"/>
      <c r="C1043" s="4666"/>
      <c r="D1043" s="4666"/>
      <c r="E1043" s="4666"/>
      <c r="F1043" s="4666"/>
      <c r="G1043" s="4666"/>
      <c r="H1043" s="4666"/>
      <c r="I1043" s="4666"/>
      <c r="J1043" s="4666"/>
      <c r="K1043" s="4666"/>
      <c r="L1043" s="4666"/>
      <c r="M1043" s="4666"/>
      <c r="N1043" s="4666"/>
      <c r="O1043" s="4666"/>
      <c r="P1043" s="2164" t="s">
        <v>46</v>
      </c>
      <c r="Q1043" s="2164" t="s">
        <v>47</v>
      </c>
      <c r="R1043" s="2177">
        <v>1</v>
      </c>
      <c r="S1043" s="2178">
        <f>ROUND(K1037,2)*R1043</f>
        <v>29.9</v>
      </c>
    </row>
    <row r="1044" spans="1:19" ht="45" customHeight="1" x14ac:dyDescent="0.25">
      <c r="A1044" s="4666"/>
      <c r="B1044" s="4666"/>
      <c r="C1044" s="4666"/>
      <c r="D1044" s="4666"/>
      <c r="E1044" s="4666"/>
      <c r="F1044" s="4666"/>
      <c r="G1044" s="4666"/>
      <c r="H1044" s="4666"/>
      <c r="I1044" s="4666"/>
      <c r="J1044" s="4666"/>
      <c r="K1044" s="4666"/>
      <c r="L1044" s="4666"/>
      <c r="M1044" s="4666"/>
      <c r="N1044" s="4666"/>
      <c r="O1044" s="4666"/>
      <c r="P1044" s="2164" t="s">
        <v>48</v>
      </c>
      <c r="Q1044" s="2164" t="s">
        <v>49</v>
      </c>
      <c r="R1044" s="2179">
        <v>1</v>
      </c>
      <c r="S1044" s="2180">
        <f>ROUND(K1037,2)*R1044</f>
        <v>29.9</v>
      </c>
    </row>
    <row r="1045" spans="1:19" ht="45" customHeight="1" x14ac:dyDescent="0.25">
      <c r="A1045" s="4666"/>
      <c r="B1045" s="4666"/>
      <c r="C1045" s="4666"/>
      <c r="D1045" s="4666"/>
      <c r="E1045" s="4666"/>
      <c r="F1045" s="4666"/>
      <c r="G1045" s="4666"/>
      <c r="H1045" s="4666"/>
      <c r="I1045" s="4666"/>
      <c r="J1045" s="4666"/>
      <c r="K1045" s="4666"/>
      <c r="L1045" s="4666"/>
      <c r="M1045" s="4666"/>
      <c r="N1045" s="4666"/>
      <c r="O1045" s="4666"/>
      <c r="P1045" s="2164" t="s">
        <v>50</v>
      </c>
      <c r="Q1045" s="2164" t="s">
        <v>51</v>
      </c>
      <c r="R1045" s="2181">
        <v>1</v>
      </c>
      <c r="S1045" s="2182">
        <f>ROUND(K1037,2)*R1045</f>
        <v>29.9</v>
      </c>
    </row>
    <row r="1046" spans="1:19" ht="45" customHeight="1" x14ac:dyDescent="0.25">
      <c r="A1046" s="4666"/>
      <c r="B1046" s="4666"/>
      <c r="C1046" s="4666"/>
      <c r="D1046" s="4666"/>
      <c r="E1046" s="4666"/>
      <c r="F1046" s="4666"/>
      <c r="G1046" s="4666"/>
      <c r="H1046" s="4666"/>
      <c r="I1046" s="4666"/>
      <c r="J1046" s="4666"/>
      <c r="K1046" s="4666"/>
      <c r="L1046" s="4666"/>
      <c r="M1046" s="4666"/>
      <c r="N1046" s="4666"/>
      <c r="O1046" s="4666"/>
      <c r="P1046" s="2164" t="s">
        <v>52</v>
      </c>
      <c r="Q1046" s="2164" t="s">
        <v>53</v>
      </c>
      <c r="R1046" s="2183">
        <v>1</v>
      </c>
      <c r="S1046" s="2184">
        <f>ROUND(K1037,2)*R1046</f>
        <v>29.9</v>
      </c>
    </row>
    <row r="1047" spans="1:19" ht="45" customHeight="1" x14ac:dyDescent="0.25">
      <c r="A1047" s="4666"/>
      <c r="B1047" s="4666"/>
      <c r="C1047" s="4666"/>
      <c r="D1047" s="4666"/>
      <c r="E1047" s="4666"/>
      <c r="F1047" s="4666"/>
      <c r="G1047" s="4666"/>
      <c r="H1047" s="4666"/>
      <c r="I1047" s="4666"/>
      <c r="J1047" s="4666"/>
      <c r="K1047" s="4666"/>
      <c r="L1047" s="4666"/>
      <c r="M1047" s="4666"/>
      <c r="N1047" s="4666"/>
      <c r="O1047" s="4666"/>
      <c r="P1047" s="2164" t="s">
        <v>54</v>
      </c>
      <c r="Q1047" s="2164" t="s">
        <v>55</v>
      </c>
      <c r="R1047" s="2185">
        <v>1</v>
      </c>
      <c r="S1047" s="2186">
        <f>ROUND(K1037,2)*R1047</f>
        <v>29.9</v>
      </c>
    </row>
    <row r="1048" spans="1:19" ht="45" customHeight="1" x14ac:dyDescent="0.25">
      <c r="A1048" s="4666"/>
      <c r="B1048" s="4666"/>
      <c r="C1048" s="4666"/>
      <c r="D1048" s="4666"/>
      <c r="E1048" s="4666"/>
      <c r="F1048" s="4666"/>
      <c r="G1048" s="4666"/>
      <c r="H1048" s="4666"/>
      <c r="I1048" s="4666"/>
      <c r="J1048" s="4666"/>
      <c r="K1048" s="4666"/>
      <c r="L1048" s="4666"/>
      <c r="M1048" s="4666"/>
      <c r="N1048" s="4666"/>
      <c r="O1048" s="4666"/>
      <c r="P1048" s="2164" t="s">
        <v>56</v>
      </c>
      <c r="Q1048" s="2164" t="s">
        <v>57</v>
      </c>
      <c r="R1048" s="2187">
        <v>1</v>
      </c>
      <c r="S1048" s="2188">
        <f>ROUND(K1037,2)*R1048</f>
        <v>29.9</v>
      </c>
    </row>
    <row r="1049" spans="1:19" ht="45" customHeight="1" x14ac:dyDescent="0.25">
      <c r="A1049" s="5338" t="s">
        <v>23</v>
      </c>
      <c r="B1049" s="5338" t="s">
        <v>322</v>
      </c>
      <c r="C1049" s="5338" t="s">
        <v>25</v>
      </c>
      <c r="D1049" s="5338" t="s">
        <v>323</v>
      </c>
      <c r="E1049" s="5338" t="s">
        <v>324</v>
      </c>
      <c r="F1049" s="5339">
        <f>R1049+R1050+R1051+R1052+R1053+R1054+R1055+R1056+R1057+R1058+R1059+R1060</f>
        <v>24</v>
      </c>
      <c r="G1049" s="5338" t="s">
        <v>174</v>
      </c>
      <c r="H1049" s="5340">
        <v>137.04</v>
      </c>
      <c r="I1049" s="5341">
        <v>137.04</v>
      </c>
      <c r="J1049" s="5342">
        <v>0.2288</v>
      </c>
      <c r="K1049" s="5343">
        <f>ROUND(I1049,2)+(ROUND(I1049,2)*J1049)</f>
        <v>168.39475199999998</v>
      </c>
      <c r="L1049" s="5344">
        <f>ROUND(S1049,2)+ROUND(S1050,2)+ROUND(S1051,2)+ROUND(S1052,2)+ROUND(S1053,2)+ROUND(S1054,2)+ROUND(S1055,2)+ROUND(S1056,2)+ROUND(S1057,2)+ROUND(S1058,2)+ROUND(S1059,2)+ROUND(S1060,2)</f>
        <v>4041.3599999999988</v>
      </c>
      <c r="M1049" s="5338"/>
      <c r="N1049" s="5338" t="s">
        <v>312</v>
      </c>
      <c r="O1049" s="5338" t="s">
        <v>308</v>
      </c>
      <c r="P1049" s="2189" t="s">
        <v>20</v>
      </c>
      <c r="Q1049" s="2189" t="s">
        <v>29</v>
      </c>
      <c r="R1049" s="2190">
        <v>2</v>
      </c>
      <c r="S1049" s="2191">
        <f>ROUND(K1049,2)*R1049</f>
        <v>336.78</v>
      </c>
    </row>
    <row r="1050" spans="1:19" ht="45" customHeight="1" x14ac:dyDescent="0.25">
      <c r="A1050" s="4666"/>
      <c r="B1050" s="4666"/>
      <c r="C1050" s="4666"/>
      <c r="D1050" s="4666"/>
      <c r="E1050" s="4666"/>
      <c r="F1050" s="4666"/>
      <c r="G1050" s="4666"/>
      <c r="H1050" s="4666"/>
      <c r="I1050" s="4666"/>
      <c r="J1050" s="4666"/>
      <c r="K1050" s="4666"/>
      <c r="L1050" s="4666"/>
      <c r="M1050" s="4666"/>
      <c r="N1050" s="4666"/>
      <c r="O1050" s="4666"/>
      <c r="P1050" s="2189" t="s">
        <v>30</v>
      </c>
      <c r="Q1050" s="2189" t="s">
        <v>37</v>
      </c>
      <c r="R1050" s="2192">
        <v>2</v>
      </c>
      <c r="S1050" s="2193">
        <f>ROUND(K1049,2)*R1050</f>
        <v>336.78</v>
      </c>
    </row>
    <row r="1051" spans="1:19" ht="45" customHeight="1" x14ac:dyDescent="0.25">
      <c r="A1051" s="4666"/>
      <c r="B1051" s="4666"/>
      <c r="C1051" s="4666"/>
      <c r="D1051" s="4666"/>
      <c r="E1051" s="4666"/>
      <c r="F1051" s="4666"/>
      <c r="G1051" s="4666"/>
      <c r="H1051" s="4666"/>
      <c r="I1051" s="4666"/>
      <c r="J1051" s="4666"/>
      <c r="K1051" s="4666"/>
      <c r="L1051" s="4666"/>
      <c r="M1051" s="4666"/>
      <c r="N1051" s="4666"/>
      <c r="O1051" s="4666"/>
      <c r="P1051" s="2189" t="s">
        <v>38</v>
      </c>
      <c r="Q1051" s="2189" t="s">
        <v>39</v>
      </c>
      <c r="R1051" s="2194">
        <v>2</v>
      </c>
      <c r="S1051" s="2195">
        <f>ROUND(K1049,2)*R1051</f>
        <v>336.78</v>
      </c>
    </row>
    <row r="1052" spans="1:19" ht="45" customHeight="1" x14ac:dyDescent="0.25">
      <c r="A1052" s="4666"/>
      <c r="B1052" s="4666"/>
      <c r="C1052" s="4666"/>
      <c r="D1052" s="4666"/>
      <c r="E1052" s="4666"/>
      <c r="F1052" s="4666"/>
      <c r="G1052" s="4666"/>
      <c r="H1052" s="4666"/>
      <c r="I1052" s="4666"/>
      <c r="J1052" s="4666"/>
      <c r="K1052" s="4666"/>
      <c r="L1052" s="4666"/>
      <c r="M1052" s="4666"/>
      <c r="N1052" s="4666"/>
      <c r="O1052" s="4666"/>
      <c r="P1052" s="2189" t="s">
        <v>40</v>
      </c>
      <c r="Q1052" s="2189" t="s">
        <v>41</v>
      </c>
      <c r="R1052" s="2196">
        <v>2</v>
      </c>
      <c r="S1052" s="2197">
        <f>ROUND(K1049,2)*R1052</f>
        <v>336.78</v>
      </c>
    </row>
    <row r="1053" spans="1:19" ht="45" customHeight="1" x14ac:dyDescent="0.25">
      <c r="A1053" s="4666"/>
      <c r="B1053" s="4666"/>
      <c r="C1053" s="4666"/>
      <c r="D1053" s="4666"/>
      <c r="E1053" s="4666"/>
      <c r="F1053" s="4666"/>
      <c r="G1053" s="4666"/>
      <c r="H1053" s="4666"/>
      <c r="I1053" s="4666"/>
      <c r="J1053" s="4666"/>
      <c r="K1053" s="4666"/>
      <c r="L1053" s="4666"/>
      <c r="M1053" s="4666"/>
      <c r="N1053" s="4666"/>
      <c r="O1053" s="4666"/>
      <c r="P1053" s="2189" t="s">
        <v>42</v>
      </c>
      <c r="Q1053" s="2189" t="s">
        <v>43</v>
      </c>
      <c r="R1053" s="2198">
        <v>2</v>
      </c>
      <c r="S1053" s="2199">
        <f>ROUND(K1049,2)*R1053</f>
        <v>336.78</v>
      </c>
    </row>
    <row r="1054" spans="1:19" ht="45" customHeight="1" x14ac:dyDescent="0.25">
      <c r="A1054" s="4666"/>
      <c r="B1054" s="4666"/>
      <c r="C1054" s="4666"/>
      <c r="D1054" s="4666"/>
      <c r="E1054" s="4666"/>
      <c r="F1054" s="4666"/>
      <c r="G1054" s="4666"/>
      <c r="H1054" s="4666"/>
      <c r="I1054" s="4666"/>
      <c r="J1054" s="4666"/>
      <c r="K1054" s="4666"/>
      <c r="L1054" s="4666"/>
      <c r="M1054" s="4666"/>
      <c r="N1054" s="4666"/>
      <c r="O1054" s="4666"/>
      <c r="P1054" s="2189" t="s">
        <v>44</v>
      </c>
      <c r="Q1054" s="2189" t="s">
        <v>45</v>
      </c>
      <c r="R1054" s="2200">
        <v>2</v>
      </c>
      <c r="S1054" s="2201">
        <f>ROUND(K1049,2)*R1054</f>
        <v>336.78</v>
      </c>
    </row>
    <row r="1055" spans="1:19" ht="45" customHeight="1" x14ac:dyDescent="0.25">
      <c r="A1055" s="4666"/>
      <c r="B1055" s="4666"/>
      <c r="C1055" s="4666"/>
      <c r="D1055" s="4666"/>
      <c r="E1055" s="4666"/>
      <c r="F1055" s="4666"/>
      <c r="G1055" s="4666"/>
      <c r="H1055" s="4666"/>
      <c r="I1055" s="4666"/>
      <c r="J1055" s="4666"/>
      <c r="K1055" s="4666"/>
      <c r="L1055" s="4666"/>
      <c r="M1055" s="4666"/>
      <c r="N1055" s="4666"/>
      <c r="O1055" s="4666"/>
      <c r="P1055" s="2189" t="s">
        <v>46</v>
      </c>
      <c r="Q1055" s="2189" t="s">
        <v>47</v>
      </c>
      <c r="R1055" s="2202">
        <v>2</v>
      </c>
      <c r="S1055" s="2203">
        <f>ROUND(K1049,2)*R1055</f>
        <v>336.78</v>
      </c>
    </row>
    <row r="1056" spans="1:19" ht="45" customHeight="1" x14ac:dyDescent="0.25">
      <c r="A1056" s="4666"/>
      <c r="B1056" s="4666"/>
      <c r="C1056" s="4666"/>
      <c r="D1056" s="4666"/>
      <c r="E1056" s="4666"/>
      <c r="F1056" s="4666"/>
      <c r="G1056" s="4666"/>
      <c r="H1056" s="4666"/>
      <c r="I1056" s="4666"/>
      <c r="J1056" s="4666"/>
      <c r="K1056" s="4666"/>
      <c r="L1056" s="4666"/>
      <c r="M1056" s="4666"/>
      <c r="N1056" s="4666"/>
      <c r="O1056" s="4666"/>
      <c r="P1056" s="2189" t="s">
        <v>48</v>
      </c>
      <c r="Q1056" s="2189" t="s">
        <v>49</v>
      </c>
      <c r="R1056" s="2204">
        <v>2</v>
      </c>
      <c r="S1056" s="2205">
        <f>ROUND(K1049,2)*R1056</f>
        <v>336.78</v>
      </c>
    </row>
    <row r="1057" spans="1:19" ht="45" customHeight="1" x14ac:dyDescent="0.25">
      <c r="A1057" s="4666"/>
      <c r="B1057" s="4666"/>
      <c r="C1057" s="4666"/>
      <c r="D1057" s="4666"/>
      <c r="E1057" s="4666"/>
      <c r="F1057" s="4666"/>
      <c r="G1057" s="4666"/>
      <c r="H1057" s="4666"/>
      <c r="I1057" s="4666"/>
      <c r="J1057" s="4666"/>
      <c r="K1057" s="4666"/>
      <c r="L1057" s="4666"/>
      <c r="M1057" s="4666"/>
      <c r="N1057" s="4666"/>
      <c r="O1057" s="4666"/>
      <c r="P1057" s="2189" t="s">
        <v>50</v>
      </c>
      <c r="Q1057" s="2189" t="s">
        <v>51</v>
      </c>
      <c r="R1057" s="2206">
        <v>2</v>
      </c>
      <c r="S1057" s="2207">
        <f>ROUND(K1049,2)*R1057</f>
        <v>336.78</v>
      </c>
    </row>
    <row r="1058" spans="1:19" ht="45" customHeight="1" x14ac:dyDescent="0.25">
      <c r="A1058" s="4666"/>
      <c r="B1058" s="4666"/>
      <c r="C1058" s="4666"/>
      <c r="D1058" s="4666"/>
      <c r="E1058" s="4666"/>
      <c r="F1058" s="4666"/>
      <c r="G1058" s="4666"/>
      <c r="H1058" s="4666"/>
      <c r="I1058" s="4666"/>
      <c r="J1058" s="4666"/>
      <c r="K1058" s="4666"/>
      <c r="L1058" s="4666"/>
      <c r="M1058" s="4666"/>
      <c r="N1058" s="4666"/>
      <c r="O1058" s="4666"/>
      <c r="P1058" s="2189" t="s">
        <v>52</v>
      </c>
      <c r="Q1058" s="2189" t="s">
        <v>53</v>
      </c>
      <c r="R1058" s="2208">
        <v>2</v>
      </c>
      <c r="S1058" s="2209">
        <f>ROUND(K1049,2)*R1058</f>
        <v>336.78</v>
      </c>
    </row>
    <row r="1059" spans="1:19" ht="45" customHeight="1" x14ac:dyDescent="0.25">
      <c r="A1059" s="4666"/>
      <c r="B1059" s="4666"/>
      <c r="C1059" s="4666"/>
      <c r="D1059" s="4666"/>
      <c r="E1059" s="4666"/>
      <c r="F1059" s="4666"/>
      <c r="G1059" s="4666"/>
      <c r="H1059" s="4666"/>
      <c r="I1059" s="4666"/>
      <c r="J1059" s="4666"/>
      <c r="K1059" s="4666"/>
      <c r="L1059" s="4666"/>
      <c r="M1059" s="4666"/>
      <c r="N1059" s="4666"/>
      <c r="O1059" s="4666"/>
      <c r="P1059" s="2189" t="s">
        <v>54</v>
      </c>
      <c r="Q1059" s="2189" t="s">
        <v>55</v>
      </c>
      <c r="R1059" s="2210">
        <v>2</v>
      </c>
      <c r="S1059" s="2211">
        <f>ROUND(K1049,2)*R1059</f>
        <v>336.78</v>
      </c>
    </row>
    <row r="1060" spans="1:19" ht="45" customHeight="1" x14ac:dyDescent="0.25">
      <c r="A1060" s="4666"/>
      <c r="B1060" s="4666"/>
      <c r="C1060" s="4666"/>
      <c r="D1060" s="4666"/>
      <c r="E1060" s="4666"/>
      <c r="F1060" s="4666"/>
      <c r="G1060" s="4666"/>
      <c r="H1060" s="4666"/>
      <c r="I1060" s="4666"/>
      <c r="J1060" s="4666"/>
      <c r="K1060" s="4666"/>
      <c r="L1060" s="4666"/>
      <c r="M1060" s="4666"/>
      <c r="N1060" s="4666"/>
      <c r="O1060" s="4666"/>
      <c r="P1060" s="2189" t="s">
        <v>56</v>
      </c>
      <c r="Q1060" s="2189" t="s">
        <v>57</v>
      </c>
      <c r="R1060" s="2212">
        <v>2</v>
      </c>
      <c r="S1060" s="2213">
        <f>ROUND(K1049,2)*R1060</f>
        <v>336.78</v>
      </c>
    </row>
    <row r="1061" spans="1:19" ht="45" customHeight="1" x14ac:dyDescent="0.25">
      <c r="A1061" s="5345" t="s">
        <v>23</v>
      </c>
      <c r="B1061" s="5345" t="s">
        <v>325</v>
      </c>
      <c r="C1061" s="5345" t="s">
        <v>25</v>
      </c>
      <c r="D1061" s="5345" t="s">
        <v>326</v>
      </c>
      <c r="E1061" s="5345" t="s">
        <v>327</v>
      </c>
      <c r="F1061" s="5346">
        <f>R1061+R1062+R1063+R1064+R1065+R1066+R1067+R1068+R1069+R1070+R1071+R1072</f>
        <v>12</v>
      </c>
      <c r="G1061" s="5345" t="s">
        <v>174</v>
      </c>
      <c r="H1061" s="5347">
        <v>1555.94</v>
      </c>
      <c r="I1061" s="5348">
        <v>1555.94</v>
      </c>
      <c r="J1061" s="5349">
        <v>0.2288</v>
      </c>
      <c r="K1061" s="5350">
        <f>ROUND(I1061,2)+(ROUND(I1061,2)*J1061)</f>
        <v>1911.9390720000001</v>
      </c>
      <c r="L1061" s="5351">
        <f>ROUND(S1061,2)+ROUND(S1062,2)+ROUND(S1063,2)+ROUND(S1064,2)+ROUND(S1065,2)+ROUND(S1066,2)+ROUND(S1067,2)+ROUND(S1068,2)+ROUND(S1069,2)+ROUND(S1070,2)+ROUND(S1071,2)+ROUND(S1072,2)</f>
        <v>22943.279999999999</v>
      </c>
      <c r="M1061" s="5345"/>
      <c r="N1061" s="5345" t="s">
        <v>312</v>
      </c>
      <c r="O1061" s="5345" t="s">
        <v>308</v>
      </c>
      <c r="P1061" s="2214" t="s">
        <v>20</v>
      </c>
      <c r="Q1061" s="2214" t="s">
        <v>29</v>
      </c>
      <c r="R1061" s="2215">
        <v>1</v>
      </c>
      <c r="S1061" s="2216">
        <f>ROUND(K1061,2)*R1061</f>
        <v>1911.94</v>
      </c>
    </row>
    <row r="1062" spans="1:19" ht="45" customHeight="1" x14ac:dyDescent="0.25">
      <c r="A1062" s="4666"/>
      <c r="B1062" s="4666"/>
      <c r="C1062" s="4666"/>
      <c r="D1062" s="4666"/>
      <c r="E1062" s="4666"/>
      <c r="F1062" s="4666"/>
      <c r="G1062" s="4666"/>
      <c r="H1062" s="4666"/>
      <c r="I1062" s="4666"/>
      <c r="J1062" s="4666"/>
      <c r="K1062" s="4666"/>
      <c r="L1062" s="4666"/>
      <c r="M1062" s="4666"/>
      <c r="N1062" s="4666"/>
      <c r="O1062" s="4666"/>
      <c r="P1062" s="2214" t="s">
        <v>30</v>
      </c>
      <c r="Q1062" s="2214" t="s">
        <v>37</v>
      </c>
      <c r="R1062" s="2217">
        <v>1</v>
      </c>
      <c r="S1062" s="2218">
        <f>ROUND(K1061,2)*R1062</f>
        <v>1911.94</v>
      </c>
    </row>
    <row r="1063" spans="1:19" ht="45" customHeight="1" x14ac:dyDescent="0.25">
      <c r="A1063" s="4666"/>
      <c r="B1063" s="4666"/>
      <c r="C1063" s="4666"/>
      <c r="D1063" s="4666"/>
      <c r="E1063" s="4666"/>
      <c r="F1063" s="4666"/>
      <c r="G1063" s="4666"/>
      <c r="H1063" s="4666"/>
      <c r="I1063" s="4666"/>
      <c r="J1063" s="4666"/>
      <c r="K1063" s="4666"/>
      <c r="L1063" s="4666"/>
      <c r="M1063" s="4666"/>
      <c r="N1063" s="4666"/>
      <c r="O1063" s="4666"/>
      <c r="P1063" s="2214" t="s">
        <v>38</v>
      </c>
      <c r="Q1063" s="2214" t="s">
        <v>39</v>
      </c>
      <c r="R1063" s="2219">
        <v>1</v>
      </c>
      <c r="S1063" s="2220">
        <f>ROUND(K1061,2)*R1063</f>
        <v>1911.94</v>
      </c>
    </row>
    <row r="1064" spans="1:19" ht="45" customHeight="1" x14ac:dyDescent="0.25">
      <c r="A1064" s="4666"/>
      <c r="B1064" s="4666"/>
      <c r="C1064" s="4666"/>
      <c r="D1064" s="4666"/>
      <c r="E1064" s="4666"/>
      <c r="F1064" s="4666"/>
      <c r="G1064" s="4666"/>
      <c r="H1064" s="4666"/>
      <c r="I1064" s="4666"/>
      <c r="J1064" s="4666"/>
      <c r="K1064" s="4666"/>
      <c r="L1064" s="4666"/>
      <c r="M1064" s="4666"/>
      <c r="N1064" s="4666"/>
      <c r="O1064" s="4666"/>
      <c r="P1064" s="2214" t="s">
        <v>40</v>
      </c>
      <c r="Q1064" s="2214" t="s">
        <v>41</v>
      </c>
      <c r="R1064" s="2221">
        <v>1</v>
      </c>
      <c r="S1064" s="2222">
        <f>ROUND(K1061,2)*R1064</f>
        <v>1911.94</v>
      </c>
    </row>
    <row r="1065" spans="1:19" ht="45" customHeight="1" x14ac:dyDescent="0.25">
      <c r="A1065" s="4666"/>
      <c r="B1065" s="4666"/>
      <c r="C1065" s="4666"/>
      <c r="D1065" s="4666"/>
      <c r="E1065" s="4666"/>
      <c r="F1065" s="4666"/>
      <c r="G1065" s="4666"/>
      <c r="H1065" s="4666"/>
      <c r="I1065" s="4666"/>
      <c r="J1065" s="4666"/>
      <c r="K1065" s="4666"/>
      <c r="L1065" s="4666"/>
      <c r="M1065" s="4666"/>
      <c r="N1065" s="4666"/>
      <c r="O1065" s="4666"/>
      <c r="P1065" s="2214" t="s">
        <v>42</v>
      </c>
      <c r="Q1065" s="2214" t="s">
        <v>43</v>
      </c>
      <c r="R1065" s="2223">
        <v>1</v>
      </c>
      <c r="S1065" s="2224">
        <f>ROUND(K1061,2)*R1065</f>
        <v>1911.94</v>
      </c>
    </row>
    <row r="1066" spans="1:19" ht="45" customHeight="1" x14ac:dyDescent="0.25">
      <c r="A1066" s="4666"/>
      <c r="B1066" s="4666"/>
      <c r="C1066" s="4666"/>
      <c r="D1066" s="4666"/>
      <c r="E1066" s="4666"/>
      <c r="F1066" s="4666"/>
      <c r="G1066" s="4666"/>
      <c r="H1066" s="4666"/>
      <c r="I1066" s="4666"/>
      <c r="J1066" s="4666"/>
      <c r="K1066" s="4666"/>
      <c r="L1066" s="4666"/>
      <c r="M1066" s="4666"/>
      <c r="N1066" s="4666"/>
      <c r="O1066" s="4666"/>
      <c r="P1066" s="2214" t="s">
        <v>44</v>
      </c>
      <c r="Q1066" s="2214" t="s">
        <v>45</v>
      </c>
      <c r="R1066" s="2225">
        <v>1</v>
      </c>
      <c r="S1066" s="2226">
        <f>ROUND(K1061,2)*R1066</f>
        <v>1911.94</v>
      </c>
    </row>
    <row r="1067" spans="1:19" ht="45" customHeight="1" x14ac:dyDescent="0.25">
      <c r="A1067" s="4666"/>
      <c r="B1067" s="4666"/>
      <c r="C1067" s="4666"/>
      <c r="D1067" s="4666"/>
      <c r="E1067" s="4666"/>
      <c r="F1067" s="4666"/>
      <c r="G1067" s="4666"/>
      <c r="H1067" s="4666"/>
      <c r="I1067" s="4666"/>
      <c r="J1067" s="4666"/>
      <c r="K1067" s="4666"/>
      <c r="L1067" s="4666"/>
      <c r="M1067" s="4666"/>
      <c r="N1067" s="4666"/>
      <c r="O1067" s="4666"/>
      <c r="P1067" s="2214" t="s">
        <v>46</v>
      </c>
      <c r="Q1067" s="2214" t="s">
        <v>47</v>
      </c>
      <c r="R1067" s="2227">
        <v>1</v>
      </c>
      <c r="S1067" s="2228">
        <f>ROUND(K1061,2)*R1067</f>
        <v>1911.94</v>
      </c>
    </row>
    <row r="1068" spans="1:19" ht="45" customHeight="1" x14ac:dyDescent="0.25">
      <c r="A1068" s="4666"/>
      <c r="B1068" s="4666"/>
      <c r="C1068" s="4666"/>
      <c r="D1068" s="4666"/>
      <c r="E1068" s="4666"/>
      <c r="F1068" s="4666"/>
      <c r="G1068" s="4666"/>
      <c r="H1068" s="4666"/>
      <c r="I1068" s="4666"/>
      <c r="J1068" s="4666"/>
      <c r="K1068" s="4666"/>
      <c r="L1068" s="4666"/>
      <c r="M1068" s="4666"/>
      <c r="N1068" s="4666"/>
      <c r="O1068" s="4666"/>
      <c r="P1068" s="2214" t="s">
        <v>48</v>
      </c>
      <c r="Q1068" s="2214" t="s">
        <v>49</v>
      </c>
      <c r="R1068" s="2229">
        <v>1</v>
      </c>
      <c r="S1068" s="2230">
        <f>ROUND(K1061,2)*R1068</f>
        <v>1911.94</v>
      </c>
    </row>
    <row r="1069" spans="1:19" ht="45" customHeight="1" x14ac:dyDescent="0.25">
      <c r="A1069" s="4666"/>
      <c r="B1069" s="4666"/>
      <c r="C1069" s="4666"/>
      <c r="D1069" s="4666"/>
      <c r="E1069" s="4666"/>
      <c r="F1069" s="4666"/>
      <c r="G1069" s="4666"/>
      <c r="H1069" s="4666"/>
      <c r="I1069" s="4666"/>
      <c r="J1069" s="4666"/>
      <c r="K1069" s="4666"/>
      <c r="L1069" s="4666"/>
      <c r="M1069" s="4666"/>
      <c r="N1069" s="4666"/>
      <c r="O1069" s="4666"/>
      <c r="P1069" s="2214" t="s">
        <v>50</v>
      </c>
      <c r="Q1069" s="2214" t="s">
        <v>51</v>
      </c>
      <c r="R1069" s="2231">
        <v>1</v>
      </c>
      <c r="S1069" s="2232">
        <f>ROUND(K1061,2)*R1069</f>
        <v>1911.94</v>
      </c>
    </row>
    <row r="1070" spans="1:19" ht="45" customHeight="1" x14ac:dyDescent="0.25">
      <c r="A1070" s="4666"/>
      <c r="B1070" s="4666"/>
      <c r="C1070" s="4666"/>
      <c r="D1070" s="4666"/>
      <c r="E1070" s="4666"/>
      <c r="F1070" s="4666"/>
      <c r="G1070" s="4666"/>
      <c r="H1070" s="4666"/>
      <c r="I1070" s="4666"/>
      <c r="J1070" s="4666"/>
      <c r="K1070" s="4666"/>
      <c r="L1070" s="4666"/>
      <c r="M1070" s="4666"/>
      <c r="N1070" s="4666"/>
      <c r="O1070" s="4666"/>
      <c r="P1070" s="2214" t="s">
        <v>52</v>
      </c>
      <c r="Q1070" s="2214" t="s">
        <v>53</v>
      </c>
      <c r="R1070" s="2233">
        <v>1</v>
      </c>
      <c r="S1070" s="2234">
        <f>ROUND(K1061,2)*R1070</f>
        <v>1911.94</v>
      </c>
    </row>
    <row r="1071" spans="1:19" ht="45" customHeight="1" x14ac:dyDescent="0.25">
      <c r="A1071" s="4666"/>
      <c r="B1071" s="4666"/>
      <c r="C1071" s="4666"/>
      <c r="D1071" s="4666"/>
      <c r="E1071" s="4666"/>
      <c r="F1071" s="4666"/>
      <c r="G1071" s="4666"/>
      <c r="H1071" s="4666"/>
      <c r="I1071" s="4666"/>
      <c r="J1071" s="4666"/>
      <c r="K1071" s="4666"/>
      <c r="L1071" s="4666"/>
      <c r="M1071" s="4666"/>
      <c r="N1071" s="4666"/>
      <c r="O1071" s="4666"/>
      <c r="P1071" s="2214" t="s">
        <v>54</v>
      </c>
      <c r="Q1071" s="2214" t="s">
        <v>55</v>
      </c>
      <c r="R1071" s="2235">
        <v>1</v>
      </c>
      <c r="S1071" s="2236">
        <f>ROUND(K1061,2)*R1071</f>
        <v>1911.94</v>
      </c>
    </row>
    <row r="1072" spans="1:19" ht="45" customHeight="1" x14ac:dyDescent="0.25">
      <c r="A1072" s="4666"/>
      <c r="B1072" s="4666"/>
      <c r="C1072" s="4666"/>
      <c r="D1072" s="4666"/>
      <c r="E1072" s="4666"/>
      <c r="F1072" s="4666"/>
      <c r="G1072" s="4666"/>
      <c r="H1072" s="4666"/>
      <c r="I1072" s="4666"/>
      <c r="J1072" s="4666"/>
      <c r="K1072" s="4666"/>
      <c r="L1072" s="4666"/>
      <c r="M1072" s="4666"/>
      <c r="N1072" s="4666"/>
      <c r="O1072" s="4666"/>
      <c r="P1072" s="2214" t="s">
        <v>56</v>
      </c>
      <c r="Q1072" s="2214" t="s">
        <v>57</v>
      </c>
      <c r="R1072" s="2237">
        <v>1</v>
      </c>
      <c r="S1072" s="2238">
        <f>ROUND(K1061,2)*R1072</f>
        <v>1911.94</v>
      </c>
    </row>
    <row r="1073" spans="1:19" ht="45" customHeight="1" x14ac:dyDescent="0.25">
      <c r="A1073" s="5324" t="s">
        <v>23</v>
      </c>
      <c r="B1073" s="5324" t="s">
        <v>328</v>
      </c>
      <c r="C1073" s="5324" t="s">
        <v>25</v>
      </c>
      <c r="D1073" s="5324" t="s">
        <v>329</v>
      </c>
      <c r="E1073" s="5324" t="s">
        <v>330</v>
      </c>
      <c r="F1073" s="5325">
        <f>R1073+R1074+R1075+R1076+R1077+R1078+R1079+R1080+R1081+R1082+R1083+R1084</f>
        <v>12</v>
      </c>
      <c r="G1073" s="5324" t="s">
        <v>174</v>
      </c>
      <c r="H1073" s="5326">
        <v>138.15</v>
      </c>
      <c r="I1073" s="5327">
        <v>138.15</v>
      </c>
      <c r="J1073" s="5328">
        <v>0.2288</v>
      </c>
      <c r="K1073" s="5329">
        <f>ROUND(I1073,2)+(ROUND(I1073,2)*J1073)</f>
        <v>169.75872000000001</v>
      </c>
      <c r="L1073" s="5330">
        <f>ROUND(S1073,2)+ROUND(S1074,2)+ROUND(S1075,2)+ROUND(S1076,2)+ROUND(S1077,2)+ROUND(S1078,2)+ROUND(S1079,2)+ROUND(S1080,2)+ROUND(S1081,2)+ROUND(S1082,2)+ROUND(S1083,2)+ROUND(S1084,2)</f>
        <v>2037.12</v>
      </c>
      <c r="M1073" s="5324"/>
      <c r="N1073" s="5324" t="s">
        <v>312</v>
      </c>
      <c r="O1073" s="5324" t="s">
        <v>308</v>
      </c>
      <c r="P1073" s="2239" t="s">
        <v>20</v>
      </c>
      <c r="Q1073" s="2239" t="s">
        <v>29</v>
      </c>
      <c r="R1073" s="2240">
        <v>1</v>
      </c>
      <c r="S1073" s="2241">
        <f>ROUND(K1073,2)*R1073</f>
        <v>169.76</v>
      </c>
    </row>
    <row r="1074" spans="1:19" ht="45" customHeight="1" x14ac:dyDescent="0.25">
      <c r="A1074" s="4666"/>
      <c r="B1074" s="4666"/>
      <c r="C1074" s="4666"/>
      <c r="D1074" s="4666"/>
      <c r="E1074" s="4666"/>
      <c r="F1074" s="4666"/>
      <c r="G1074" s="4666"/>
      <c r="H1074" s="4666"/>
      <c r="I1074" s="4666"/>
      <c r="J1074" s="4666"/>
      <c r="K1074" s="4666"/>
      <c r="L1074" s="4666"/>
      <c r="M1074" s="4666"/>
      <c r="N1074" s="4666"/>
      <c r="O1074" s="4666"/>
      <c r="P1074" s="2239" t="s">
        <v>30</v>
      </c>
      <c r="Q1074" s="2239" t="s">
        <v>37</v>
      </c>
      <c r="R1074" s="2242">
        <v>1</v>
      </c>
      <c r="S1074" s="2243">
        <f>ROUND(K1073,2)*R1074</f>
        <v>169.76</v>
      </c>
    </row>
    <row r="1075" spans="1:19" ht="45" customHeight="1" x14ac:dyDescent="0.25">
      <c r="A1075" s="4666"/>
      <c r="B1075" s="4666"/>
      <c r="C1075" s="4666"/>
      <c r="D1075" s="4666"/>
      <c r="E1075" s="4666"/>
      <c r="F1075" s="4666"/>
      <c r="G1075" s="4666"/>
      <c r="H1075" s="4666"/>
      <c r="I1075" s="4666"/>
      <c r="J1075" s="4666"/>
      <c r="K1075" s="4666"/>
      <c r="L1075" s="4666"/>
      <c r="M1075" s="4666"/>
      <c r="N1075" s="4666"/>
      <c r="O1075" s="4666"/>
      <c r="P1075" s="2239" t="s">
        <v>38</v>
      </c>
      <c r="Q1075" s="2239" t="s">
        <v>39</v>
      </c>
      <c r="R1075" s="2244">
        <v>1</v>
      </c>
      <c r="S1075" s="2245">
        <f>ROUND(K1073,2)*R1075</f>
        <v>169.76</v>
      </c>
    </row>
    <row r="1076" spans="1:19" ht="45" customHeight="1" x14ac:dyDescent="0.25">
      <c r="A1076" s="4666"/>
      <c r="B1076" s="4666"/>
      <c r="C1076" s="4666"/>
      <c r="D1076" s="4666"/>
      <c r="E1076" s="4666"/>
      <c r="F1076" s="4666"/>
      <c r="G1076" s="4666"/>
      <c r="H1076" s="4666"/>
      <c r="I1076" s="4666"/>
      <c r="J1076" s="4666"/>
      <c r="K1076" s="4666"/>
      <c r="L1076" s="4666"/>
      <c r="M1076" s="4666"/>
      <c r="N1076" s="4666"/>
      <c r="O1076" s="4666"/>
      <c r="P1076" s="2239" t="s">
        <v>40</v>
      </c>
      <c r="Q1076" s="2239" t="s">
        <v>41</v>
      </c>
      <c r="R1076" s="2246">
        <v>1</v>
      </c>
      <c r="S1076" s="2247">
        <f>ROUND(K1073,2)*R1076</f>
        <v>169.76</v>
      </c>
    </row>
    <row r="1077" spans="1:19" ht="45" customHeight="1" x14ac:dyDescent="0.25">
      <c r="A1077" s="4666"/>
      <c r="B1077" s="4666"/>
      <c r="C1077" s="4666"/>
      <c r="D1077" s="4666"/>
      <c r="E1077" s="4666"/>
      <c r="F1077" s="4666"/>
      <c r="G1077" s="4666"/>
      <c r="H1077" s="4666"/>
      <c r="I1077" s="4666"/>
      <c r="J1077" s="4666"/>
      <c r="K1077" s="4666"/>
      <c r="L1077" s="4666"/>
      <c r="M1077" s="4666"/>
      <c r="N1077" s="4666"/>
      <c r="O1077" s="4666"/>
      <c r="P1077" s="2239" t="s">
        <v>42</v>
      </c>
      <c r="Q1077" s="2239" t="s">
        <v>43</v>
      </c>
      <c r="R1077" s="2248">
        <v>1</v>
      </c>
      <c r="S1077" s="2249">
        <f>ROUND(K1073,2)*R1077</f>
        <v>169.76</v>
      </c>
    </row>
    <row r="1078" spans="1:19" ht="45" customHeight="1" x14ac:dyDescent="0.25">
      <c r="A1078" s="4666"/>
      <c r="B1078" s="4666"/>
      <c r="C1078" s="4666"/>
      <c r="D1078" s="4666"/>
      <c r="E1078" s="4666"/>
      <c r="F1078" s="4666"/>
      <c r="G1078" s="4666"/>
      <c r="H1078" s="4666"/>
      <c r="I1078" s="4666"/>
      <c r="J1078" s="4666"/>
      <c r="K1078" s="4666"/>
      <c r="L1078" s="4666"/>
      <c r="M1078" s="4666"/>
      <c r="N1078" s="4666"/>
      <c r="O1078" s="4666"/>
      <c r="P1078" s="2239" t="s">
        <v>44</v>
      </c>
      <c r="Q1078" s="2239" t="s">
        <v>45</v>
      </c>
      <c r="R1078" s="2250">
        <v>1</v>
      </c>
      <c r="S1078" s="2251">
        <f>ROUND(K1073,2)*R1078</f>
        <v>169.76</v>
      </c>
    </row>
    <row r="1079" spans="1:19" ht="45" customHeight="1" x14ac:dyDescent="0.25">
      <c r="A1079" s="4666"/>
      <c r="B1079" s="4666"/>
      <c r="C1079" s="4666"/>
      <c r="D1079" s="4666"/>
      <c r="E1079" s="4666"/>
      <c r="F1079" s="4666"/>
      <c r="G1079" s="4666"/>
      <c r="H1079" s="4666"/>
      <c r="I1079" s="4666"/>
      <c r="J1079" s="4666"/>
      <c r="K1079" s="4666"/>
      <c r="L1079" s="4666"/>
      <c r="M1079" s="4666"/>
      <c r="N1079" s="4666"/>
      <c r="O1079" s="4666"/>
      <c r="P1079" s="2239" t="s">
        <v>46</v>
      </c>
      <c r="Q1079" s="2239" t="s">
        <v>47</v>
      </c>
      <c r="R1079" s="2252">
        <v>1</v>
      </c>
      <c r="S1079" s="2253">
        <f>ROUND(K1073,2)*R1079</f>
        <v>169.76</v>
      </c>
    </row>
    <row r="1080" spans="1:19" ht="45" customHeight="1" x14ac:dyDescent="0.25">
      <c r="A1080" s="4666"/>
      <c r="B1080" s="4666"/>
      <c r="C1080" s="4666"/>
      <c r="D1080" s="4666"/>
      <c r="E1080" s="4666"/>
      <c r="F1080" s="4666"/>
      <c r="G1080" s="4666"/>
      <c r="H1080" s="4666"/>
      <c r="I1080" s="4666"/>
      <c r="J1080" s="4666"/>
      <c r="K1080" s="4666"/>
      <c r="L1080" s="4666"/>
      <c r="M1080" s="4666"/>
      <c r="N1080" s="4666"/>
      <c r="O1080" s="4666"/>
      <c r="P1080" s="2239" t="s">
        <v>48</v>
      </c>
      <c r="Q1080" s="2239" t="s">
        <v>49</v>
      </c>
      <c r="R1080" s="2254">
        <v>1</v>
      </c>
      <c r="S1080" s="2255">
        <f>ROUND(K1073,2)*R1080</f>
        <v>169.76</v>
      </c>
    </row>
    <row r="1081" spans="1:19" ht="45" customHeight="1" x14ac:dyDescent="0.25">
      <c r="A1081" s="4666"/>
      <c r="B1081" s="4666"/>
      <c r="C1081" s="4666"/>
      <c r="D1081" s="4666"/>
      <c r="E1081" s="4666"/>
      <c r="F1081" s="4666"/>
      <c r="G1081" s="4666"/>
      <c r="H1081" s="4666"/>
      <c r="I1081" s="4666"/>
      <c r="J1081" s="4666"/>
      <c r="K1081" s="4666"/>
      <c r="L1081" s="4666"/>
      <c r="M1081" s="4666"/>
      <c r="N1081" s="4666"/>
      <c r="O1081" s="4666"/>
      <c r="P1081" s="2239" t="s">
        <v>50</v>
      </c>
      <c r="Q1081" s="2239" t="s">
        <v>51</v>
      </c>
      <c r="R1081" s="2256">
        <v>1</v>
      </c>
      <c r="S1081" s="2257">
        <f>ROUND(K1073,2)*R1081</f>
        <v>169.76</v>
      </c>
    </row>
    <row r="1082" spans="1:19" ht="45" customHeight="1" x14ac:dyDescent="0.25">
      <c r="A1082" s="4666"/>
      <c r="B1082" s="4666"/>
      <c r="C1082" s="4666"/>
      <c r="D1082" s="4666"/>
      <c r="E1082" s="4666"/>
      <c r="F1082" s="4666"/>
      <c r="G1082" s="4666"/>
      <c r="H1082" s="4666"/>
      <c r="I1082" s="4666"/>
      <c r="J1082" s="4666"/>
      <c r="K1082" s="4666"/>
      <c r="L1082" s="4666"/>
      <c r="M1082" s="4666"/>
      <c r="N1082" s="4666"/>
      <c r="O1082" s="4666"/>
      <c r="P1082" s="2239" t="s">
        <v>52</v>
      </c>
      <c r="Q1082" s="2239" t="s">
        <v>53</v>
      </c>
      <c r="R1082" s="2258">
        <v>1</v>
      </c>
      <c r="S1082" s="2259">
        <f>ROUND(K1073,2)*R1082</f>
        <v>169.76</v>
      </c>
    </row>
    <row r="1083" spans="1:19" ht="45" customHeight="1" x14ac:dyDescent="0.25">
      <c r="A1083" s="4666"/>
      <c r="B1083" s="4666"/>
      <c r="C1083" s="4666"/>
      <c r="D1083" s="4666"/>
      <c r="E1083" s="4666"/>
      <c r="F1083" s="4666"/>
      <c r="G1083" s="4666"/>
      <c r="H1083" s="4666"/>
      <c r="I1083" s="4666"/>
      <c r="J1083" s="4666"/>
      <c r="K1083" s="4666"/>
      <c r="L1083" s="4666"/>
      <c r="M1083" s="4666"/>
      <c r="N1083" s="4666"/>
      <c r="O1083" s="4666"/>
      <c r="P1083" s="2239" t="s">
        <v>54</v>
      </c>
      <c r="Q1083" s="2239" t="s">
        <v>55</v>
      </c>
      <c r="R1083" s="2260">
        <v>1</v>
      </c>
      <c r="S1083" s="2261">
        <f>ROUND(K1073,2)*R1083</f>
        <v>169.76</v>
      </c>
    </row>
    <row r="1084" spans="1:19" ht="45" customHeight="1" x14ac:dyDescent="0.25">
      <c r="A1084" s="4666"/>
      <c r="B1084" s="4666"/>
      <c r="C1084" s="4666"/>
      <c r="D1084" s="4666"/>
      <c r="E1084" s="4666"/>
      <c r="F1084" s="4666"/>
      <c r="G1084" s="4666"/>
      <c r="H1084" s="4666"/>
      <c r="I1084" s="4666"/>
      <c r="J1084" s="4666"/>
      <c r="K1084" s="4666"/>
      <c r="L1084" s="4666"/>
      <c r="M1084" s="4666"/>
      <c r="N1084" s="4666"/>
      <c r="O1084" s="4666"/>
      <c r="P1084" s="2239" t="s">
        <v>56</v>
      </c>
      <c r="Q1084" s="2239" t="s">
        <v>57</v>
      </c>
      <c r="R1084" s="2262">
        <v>1</v>
      </c>
      <c r="S1084" s="2263">
        <f>ROUND(K1073,2)*R1084</f>
        <v>169.76</v>
      </c>
    </row>
    <row r="1085" spans="1:19" ht="45" customHeight="1" x14ac:dyDescent="0.25">
      <c r="A1085" s="5331" t="s">
        <v>23</v>
      </c>
      <c r="B1085" s="5331" t="s">
        <v>331</v>
      </c>
      <c r="C1085" s="5331" t="s">
        <v>25</v>
      </c>
      <c r="D1085" s="5331" t="s">
        <v>332</v>
      </c>
      <c r="E1085" s="5331" t="s">
        <v>333</v>
      </c>
      <c r="F1085" s="5332">
        <f>R1085+R1086+R1087+R1088+R1089+R1090+R1091+R1092+R1093+R1094+R1095+R1096</f>
        <v>84</v>
      </c>
      <c r="G1085" s="5331" t="s">
        <v>174</v>
      </c>
      <c r="H1085" s="5333">
        <v>28.82</v>
      </c>
      <c r="I1085" s="5334">
        <v>28.82</v>
      </c>
      <c r="J1085" s="5335">
        <v>0.2288</v>
      </c>
      <c r="K1085" s="5336">
        <f>ROUND(I1085,2)+(ROUND(I1085,2)*J1085)</f>
        <v>35.414016000000004</v>
      </c>
      <c r="L1085" s="5337">
        <f>ROUND(S1085,2)+ROUND(S1086,2)+ROUND(S1087,2)+ROUND(S1088,2)+ROUND(S1089,2)+ROUND(S1090,2)+ROUND(S1091,2)+ROUND(S1092,2)+ROUND(S1093,2)+ROUND(S1094,2)+ROUND(S1095,2)+ROUND(S1096,2)</f>
        <v>2974.4399999999991</v>
      </c>
      <c r="M1085" s="5331"/>
      <c r="N1085" s="5331" t="s">
        <v>312</v>
      </c>
      <c r="O1085" s="5331" t="s">
        <v>308</v>
      </c>
      <c r="P1085" s="2264" t="s">
        <v>20</v>
      </c>
      <c r="Q1085" s="2264" t="s">
        <v>29</v>
      </c>
      <c r="R1085" s="2265">
        <v>7</v>
      </c>
      <c r="S1085" s="2266">
        <f>ROUND(K1085,2)*R1085</f>
        <v>247.86999999999998</v>
      </c>
    </row>
    <row r="1086" spans="1:19" ht="45" customHeight="1" x14ac:dyDescent="0.25">
      <c r="A1086" s="4666"/>
      <c r="B1086" s="4666"/>
      <c r="C1086" s="4666"/>
      <c r="D1086" s="4666"/>
      <c r="E1086" s="4666"/>
      <c r="F1086" s="4666"/>
      <c r="G1086" s="4666"/>
      <c r="H1086" s="4666"/>
      <c r="I1086" s="4666"/>
      <c r="J1086" s="4666"/>
      <c r="K1086" s="4666"/>
      <c r="L1086" s="4666"/>
      <c r="M1086" s="4666"/>
      <c r="N1086" s="4666"/>
      <c r="O1086" s="4666"/>
      <c r="P1086" s="2264" t="s">
        <v>30</v>
      </c>
      <c r="Q1086" s="2264" t="s">
        <v>37</v>
      </c>
      <c r="R1086" s="2267">
        <v>7</v>
      </c>
      <c r="S1086" s="2268">
        <f>ROUND(K1085,2)*R1086</f>
        <v>247.86999999999998</v>
      </c>
    </row>
    <row r="1087" spans="1:19" ht="45" customHeight="1" x14ac:dyDescent="0.25">
      <c r="A1087" s="4666"/>
      <c r="B1087" s="4666"/>
      <c r="C1087" s="4666"/>
      <c r="D1087" s="4666"/>
      <c r="E1087" s="4666"/>
      <c r="F1087" s="4666"/>
      <c r="G1087" s="4666"/>
      <c r="H1087" s="4666"/>
      <c r="I1087" s="4666"/>
      <c r="J1087" s="4666"/>
      <c r="K1087" s="4666"/>
      <c r="L1087" s="4666"/>
      <c r="M1087" s="4666"/>
      <c r="N1087" s="4666"/>
      <c r="O1087" s="4666"/>
      <c r="P1087" s="2264" t="s">
        <v>38</v>
      </c>
      <c r="Q1087" s="2264" t="s">
        <v>39</v>
      </c>
      <c r="R1087" s="2269">
        <v>7</v>
      </c>
      <c r="S1087" s="2270">
        <f>ROUND(K1085,2)*R1087</f>
        <v>247.86999999999998</v>
      </c>
    </row>
    <row r="1088" spans="1:19" ht="45" customHeight="1" x14ac:dyDescent="0.25">
      <c r="A1088" s="4666"/>
      <c r="B1088" s="4666"/>
      <c r="C1088" s="4666"/>
      <c r="D1088" s="4666"/>
      <c r="E1088" s="4666"/>
      <c r="F1088" s="4666"/>
      <c r="G1088" s="4666"/>
      <c r="H1088" s="4666"/>
      <c r="I1088" s="4666"/>
      <c r="J1088" s="4666"/>
      <c r="K1088" s="4666"/>
      <c r="L1088" s="4666"/>
      <c r="M1088" s="4666"/>
      <c r="N1088" s="4666"/>
      <c r="O1088" s="4666"/>
      <c r="P1088" s="2264" t="s">
        <v>40</v>
      </c>
      <c r="Q1088" s="2264" t="s">
        <v>41</v>
      </c>
      <c r="R1088" s="2271">
        <v>7</v>
      </c>
      <c r="S1088" s="2272">
        <f>ROUND(K1085,2)*R1088</f>
        <v>247.86999999999998</v>
      </c>
    </row>
    <row r="1089" spans="1:19" ht="45" customHeight="1" x14ac:dyDescent="0.25">
      <c r="A1089" s="4666"/>
      <c r="B1089" s="4666"/>
      <c r="C1089" s="4666"/>
      <c r="D1089" s="4666"/>
      <c r="E1089" s="4666"/>
      <c r="F1089" s="4666"/>
      <c r="G1089" s="4666"/>
      <c r="H1089" s="4666"/>
      <c r="I1089" s="4666"/>
      <c r="J1089" s="4666"/>
      <c r="K1089" s="4666"/>
      <c r="L1089" s="4666"/>
      <c r="M1089" s="4666"/>
      <c r="N1089" s="4666"/>
      <c r="O1089" s="4666"/>
      <c r="P1089" s="2264" t="s">
        <v>42</v>
      </c>
      <c r="Q1089" s="2264" t="s">
        <v>43</v>
      </c>
      <c r="R1089" s="2273">
        <v>7</v>
      </c>
      <c r="S1089" s="2274">
        <f>ROUND(K1085,2)*R1089</f>
        <v>247.86999999999998</v>
      </c>
    </row>
    <row r="1090" spans="1:19" ht="45" customHeight="1" x14ac:dyDescent="0.25">
      <c r="A1090" s="4666"/>
      <c r="B1090" s="4666"/>
      <c r="C1090" s="4666"/>
      <c r="D1090" s="4666"/>
      <c r="E1090" s="4666"/>
      <c r="F1090" s="4666"/>
      <c r="G1090" s="4666"/>
      <c r="H1090" s="4666"/>
      <c r="I1090" s="4666"/>
      <c r="J1090" s="4666"/>
      <c r="K1090" s="4666"/>
      <c r="L1090" s="4666"/>
      <c r="M1090" s="4666"/>
      <c r="N1090" s="4666"/>
      <c r="O1090" s="4666"/>
      <c r="P1090" s="2264" t="s">
        <v>44</v>
      </c>
      <c r="Q1090" s="2264" t="s">
        <v>45</v>
      </c>
      <c r="R1090" s="2275">
        <v>7</v>
      </c>
      <c r="S1090" s="2276">
        <f>ROUND(K1085,2)*R1090</f>
        <v>247.86999999999998</v>
      </c>
    </row>
    <row r="1091" spans="1:19" ht="45" customHeight="1" x14ac:dyDescent="0.25">
      <c r="A1091" s="4666"/>
      <c r="B1091" s="4666"/>
      <c r="C1091" s="4666"/>
      <c r="D1091" s="4666"/>
      <c r="E1091" s="4666"/>
      <c r="F1091" s="4666"/>
      <c r="G1091" s="4666"/>
      <c r="H1091" s="4666"/>
      <c r="I1091" s="4666"/>
      <c r="J1091" s="4666"/>
      <c r="K1091" s="4666"/>
      <c r="L1091" s="4666"/>
      <c r="M1091" s="4666"/>
      <c r="N1091" s="4666"/>
      <c r="O1091" s="4666"/>
      <c r="P1091" s="2264" t="s">
        <v>46</v>
      </c>
      <c r="Q1091" s="2264" t="s">
        <v>47</v>
      </c>
      <c r="R1091" s="2277">
        <v>7</v>
      </c>
      <c r="S1091" s="2278">
        <f>ROUND(K1085,2)*R1091</f>
        <v>247.86999999999998</v>
      </c>
    </row>
    <row r="1092" spans="1:19" ht="45" customHeight="1" x14ac:dyDescent="0.25">
      <c r="A1092" s="4666"/>
      <c r="B1092" s="4666"/>
      <c r="C1092" s="4666"/>
      <c r="D1092" s="4666"/>
      <c r="E1092" s="4666"/>
      <c r="F1092" s="4666"/>
      <c r="G1092" s="4666"/>
      <c r="H1092" s="4666"/>
      <c r="I1092" s="4666"/>
      <c r="J1092" s="4666"/>
      <c r="K1092" s="4666"/>
      <c r="L1092" s="4666"/>
      <c r="M1092" s="4666"/>
      <c r="N1092" s="4666"/>
      <c r="O1092" s="4666"/>
      <c r="P1092" s="2264" t="s">
        <v>48</v>
      </c>
      <c r="Q1092" s="2264" t="s">
        <v>49</v>
      </c>
      <c r="R1092" s="2279">
        <v>7</v>
      </c>
      <c r="S1092" s="2280">
        <f>ROUND(K1085,2)*R1092</f>
        <v>247.86999999999998</v>
      </c>
    </row>
    <row r="1093" spans="1:19" ht="45" customHeight="1" x14ac:dyDescent="0.25">
      <c r="A1093" s="4666"/>
      <c r="B1093" s="4666"/>
      <c r="C1093" s="4666"/>
      <c r="D1093" s="4666"/>
      <c r="E1093" s="4666"/>
      <c r="F1093" s="4666"/>
      <c r="G1093" s="4666"/>
      <c r="H1093" s="4666"/>
      <c r="I1093" s="4666"/>
      <c r="J1093" s="4666"/>
      <c r="K1093" s="4666"/>
      <c r="L1093" s="4666"/>
      <c r="M1093" s="4666"/>
      <c r="N1093" s="4666"/>
      <c r="O1093" s="4666"/>
      <c r="P1093" s="2264" t="s">
        <v>50</v>
      </c>
      <c r="Q1093" s="2264" t="s">
        <v>51</v>
      </c>
      <c r="R1093" s="2281">
        <v>7</v>
      </c>
      <c r="S1093" s="2282">
        <f>ROUND(K1085,2)*R1093</f>
        <v>247.86999999999998</v>
      </c>
    </row>
    <row r="1094" spans="1:19" ht="45" customHeight="1" x14ac:dyDescent="0.25">
      <c r="A1094" s="4666"/>
      <c r="B1094" s="4666"/>
      <c r="C1094" s="4666"/>
      <c r="D1094" s="4666"/>
      <c r="E1094" s="4666"/>
      <c r="F1094" s="4666"/>
      <c r="G1094" s="4666"/>
      <c r="H1094" s="4666"/>
      <c r="I1094" s="4666"/>
      <c r="J1094" s="4666"/>
      <c r="K1094" s="4666"/>
      <c r="L1094" s="4666"/>
      <c r="M1094" s="4666"/>
      <c r="N1094" s="4666"/>
      <c r="O1094" s="4666"/>
      <c r="P1094" s="2264" t="s">
        <v>52</v>
      </c>
      <c r="Q1094" s="2264" t="s">
        <v>53</v>
      </c>
      <c r="R1094" s="2283">
        <v>7</v>
      </c>
      <c r="S1094" s="2284">
        <f>ROUND(K1085,2)*R1094</f>
        <v>247.86999999999998</v>
      </c>
    </row>
    <row r="1095" spans="1:19" ht="45" customHeight="1" x14ac:dyDescent="0.25">
      <c r="A1095" s="4666"/>
      <c r="B1095" s="4666"/>
      <c r="C1095" s="4666"/>
      <c r="D1095" s="4666"/>
      <c r="E1095" s="4666"/>
      <c r="F1095" s="4666"/>
      <c r="G1095" s="4666"/>
      <c r="H1095" s="4666"/>
      <c r="I1095" s="4666"/>
      <c r="J1095" s="4666"/>
      <c r="K1095" s="4666"/>
      <c r="L1095" s="4666"/>
      <c r="M1095" s="4666"/>
      <c r="N1095" s="4666"/>
      <c r="O1095" s="4666"/>
      <c r="P1095" s="2264" t="s">
        <v>54</v>
      </c>
      <c r="Q1095" s="2264" t="s">
        <v>55</v>
      </c>
      <c r="R1095" s="2285">
        <v>7</v>
      </c>
      <c r="S1095" s="2286">
        <f>ROUND(K1085,2)*R1095</f>
        <v>247.86999999999998</v>
      </c>
    </row>
    <row r="1096" spans="1:19" ht="45" customHeight="1" x14ac:dyDescent="0.25">
      <c r="A1096" s="4666"/>
      <c r="B1096" s="4666"/>
      <c r="C1096" s="4666"/>
      <c r="D1096" s="4666"/>
      <c r="E1096" s="4666"/>
      <c r="F1096" s="4666"/>
      <c r="G1096" s="4666"/>
      <c r="H1096" s="4666"/>
      <c r="I1096" s="4666"/>
      <c r="J1096" s="4666"/>
      <c r="K1096" s="4666"/>
      <c r="L1096" s="4666"/>
      <c r="M1096" s="4666"/>
      <c r="N1096" s="4666"/>
      <c r="O1096" s="4666"/>
      <c r="P1096" s="2264" t="s">
        <v>56</v>
      </c>
      <c r="Q1096" s="2264" t="s">
        <v>57</v>
      </c>
      <c r="R1096" s="2287">
        <v>7</v>
      </c>
      <c r="S1096" s="2288">
        <f>ROUND(K1085,2)*R1096</f>
        <v>247.86999999999998</v>
      </c>
    </row>
    <row r="1097" spans="1:19" ht="45" customHeight="1" x14ac:dyDescent="0.25">
      <c r="A1097" s="5310" t="s">
        <v>23</v>
      </c>
      <c r="B1097" s="5310" t="s">
        <v>334</v>
      </c>
      <c r="C1097" s="5310" t="s">
        <v>25</v>
      </c>
      <c r="D1097" s="5310" t="s">
        <v>335</v>
      </c>
      <c r="E1097" s="5310" t="s">
        <v>336</v>
      </c>
      <c r="F1097" s="5311">
        <f>R1097+R1098+R1099+R1100+R1101+R1102+R1103+R1104+R1105+R1106+R1107+R1108</f>
        <v>60</v>
      </c>
      <c r="G1097" s="5310" t="s">
        <v>174</v>
      </c>
      <c r="H1097" s="5312">
        <v>33.39</v>
      </c>
      <c r="I1097" s="5313">
        <v>33.39</v>
      </c>
      <c r="J1097" s="5314">
        <v>0.2288</v>
      </c>
      <c r="K1097" s="5315">
        <f>ROUND(I1097,2)+(ROUND(I1097,2)*J1097)</f>
        <v>41.029631999999999</v>
      </c>
      <c r="L1097" s="5316">
        <f>ROUND(S1097,2)+ROUND(S1098,2)+ROUND(S1099,2)+ROUND(S1100,2)+ROUND(S1101,2)+ROUND(S1102,2)+ROUND(S1103,2)+ROUND(S1104,2)+ROUND(S1105,2)+ROUND(S1106,2)+ROUND(S1107,2)+ROUND(S1108,2)</f>
        <v>2461.8000000000006</v>
      </c>
      <c r="M1097" s="5310"/>
      <c r="N1097" s="5310" t="s">
        <v>312</v>
      </c>
      <c r="O1097" s="5310" t="s">
        <v>308</v>
      </c>
      <c r="P1097" s="2289" t="s">
        <v>20</v>
      </c>
      <c r="Q1097" s="2289" t="s">
        <v>29</v>
      </c>
      <c r="R1097" s="2290">
        <v>5</v>
      </c>
      <c r="S1097" s="2291">
        <f>ROUND(K1097,2)*R1097</f>
        <v>205.15</v>
      </c>
    </row>
    <row r="1098" spans="1:19" ht="45" customHeight="1" x14ac:dyDescent="0.25">
      <c r="A1098" s="4666"/>
      <c r="B1098" s="4666"/>
      <c r="C1098" s="4666"/>
      <c r="D1098" s="4666"/>
      <c r="E1098" s="4666"/>
      <c r="F1098" s="4666"/>
      <c r="G1098" s="4666"/>
      <c r="H1098" s="4666"/>
      <c r="I1098" s="4666"/>
      <c r="J1098" s="4666"/>
      <c r="K1098" s="4666"/>
      <c r="L1098" s="4666"/>
      <c r="M1098" s="4666"/>
      <c r="N1098" s="4666"/>
      <c r="O1098" s="4666"/>
      <c r="P1098" s="2289" t="s">
        <v>30</v>
      </c>
      <c r="Q1098" s="2289" t="s">
        <v>37</v>
      </c>
      <c r="R1098" s="2292">
        <v>5</v>
      </c>
      <c r="S1098" s="2293">
        <f>ROUND(K1097,2)*R1098</f>
        <v>205.15</v>
      </c>
    </row>
    <row r="1099" spans="1:19" ht="45" customHeight="1" x14ac:dyDescent="0.25">
      <c r="A1099" s="4666"/>
      <c r="B1099" s="4666"/>
      <c r="C1099" s="4666"/>
      <c r="D1099" s="4666"/>
      <c r="E1099" s="4666"/>
      <c r="F1099" s="4666"/>
      <c r="G1099" s="4666"/>
      <c r="H1099" s="4666"/>
      <c r="I1099" s="4666"/>
      <c r="J1099" s="4666"/>
      <c r="K1099" s="4666"/>
      <c r="L1099" s="4666"/>
      <c r="M1099" s="4666"/>
      <c r="N1099" s="4666"/>
      <c r="O1099" s="4666"/>
      <c r="P1099" s="2289" t="s">
        <v>38</v>
      </c>
      <c r="Q1099" s="2289" t="s">
        <v>39</v>
      </c>
      <c r="R1099" s="2294">
        <v>5</v>
      </c>
      <c r="S1099" s="2295">
        <f>ROUND(K1097,2)*R1099</f>
        <v>205.15</v>
      </c>
    </row>
    <row r="1100" spans="1:19" ht="45" customHeight="1" x14ac:dyDescent="0.25">
      <c r="A1100" s="4666"/>
      <c r="B1100" s="4666"/>
      <c r="C1100" s="4666"/>
      <c r="D1100" s="4666"/>
      <c r="E1100" s="4666"/>
      <c r="F1100" s="4666"/>
      <c r="G1100" s="4666"/>
      <c r="H1100" s="4666"/>
      <c r="I1100" s="4666"/>
      <c r="J1100" s="4666"/>
      <c r="K1100" s="4666"/>
      <c r="L1100" s="4666"/>
      <c r="M1100" s="4666"/>
      <c r="N1100" s="4666"/>
      <c r="O1100" s="4666"/>
      <c r="P1100" s="2289" t="s">
        <v>40</v>
      </c>
      <c r="Q1100" s="2289" t="s">
        <v>41</v>
      </c>
      <c r="R1100" s="2296">
        <v>5</v>
      </c>
      <c r="S1100" s="2297">
        <f>ROUND(K1097,2)*R1100</f>
        <v>205.15</v>
      </c>
    </row>
    <row r="1101" spans="1:19" ht="45" customHeight="1" x14ac:dyDescent="0.25">
      <c r="A1101" s="4666"/>
      <c r="B1101" s="4666"/>
      <c r="C1101" s="4666"/>
      <c r="D1101" s="4666"/>
      <c r="E1101" s="4666"/>
      <c r="F1101" s="4666"/>
      <c r="G1101" s="4666"/>
      <c r="H1101" s="4666"/>
      <c r="I1101" s="4666"/>
      <c r="J1101" s="4666"/>
      <c r="K1101" s="4666"/>
      <c r="L1101" s="4666"/>
      <c r="M1101" s="4666"/>
      <c r="N1101" s="4666"/>
      <c r="O1101" s="4666"/>
      <c r="P1101" s="2289" t="s">
        <v>42</v>
      </c>
      <c r="Q1101" s="2289" t="s">
        <v>43</v>
      </c>
      <c r="R1101" s="2298">
        <v>5</v>
      </c>
      <c r="S1101" s="2299">
        <f>ROUND(K1097,2)*R1101</f>
        <v>205.15</v>
      </c>
    </row>
    <row r="1102" spans="1:19" ht="45" customHeight="1" x14ac:dyDescent="0.25">
      <c r="A1102" s="4666"/>
      <c r="B1102" s="4666"/>
      <c r="C1102" s="4666"/>
      <c r="D1102" s="4666"/>
      <c r="E1102" s="4666"/>
      <c r="F1102" s="4666"/>
      <c r="G1102" s="4666"/>
      <c r="H1102" s="4666"/>
      <c r="I1102" s="4666"/>
      <c r="J1102" s="4666"/>
      <c r="K1102" s="4666"/>
      <c r="L1102" s="4666"/>
      <c r="M1102" s="4666"/>
      <c r="N1102" s="4666"/>
      <c r="O1102" s="4666"/>
      <c r="P1102" s="2289" t="s">
        <v>44</v>
      </c>
      <c r="Q1102" s="2289" t="s">
        <v>45</v>
      </c>
      <c r="R1102" s="2300">
        <v>5</v>
      </c>
      <c r="S1102" s="2301">
        <f>ROUND(K1097,2)*R1102</f>
        <v>205.15</v>
      </c>
    </row>
    <row r="1103" spans="1:19" ht="45" customHeight="1" x14ac:dyDescent="0.25">
      <c r="A1103" s="4666"/>
      <c r="B1103" s="4666"/>
      <c r="C1103" s="4666"/>
      <c r="D1103" s="4666"/>
      <c r="E1103" s="4666"/>
      <c r="F1103" s="4666"/>
      <c r="G1103" s="4666"/>
      <c r="H1103" s="4666"/>
      <c r="I1103" s="4666"/>
      <c r="J1103" s="4666"/>
      <c r="K1103" s="4666"/>
      <c r="L1103" s="4666"/>
      <c r="M1103" s="4666"/>
      <c r="N1103" s="4666"/>
      <c r="O1103" s="4666"/>
      <c r="P1103" s="2289" t="s">
        <v>46</v>
      </c>
      <c r="Q1103" s="2289" t="s">
        <v>47</v>
      </c>
      <c r="R1103" s="2302">
        <v>5</v>
      </c>
      <c r="S1103" s="2303">
        <f>ROUND(K1097,2)*R1103</f>
        <v>205.15</v>
      </c>
    </row>
    <row r="1104" spans="1:19" ht="45" customHeight="1" x14ac:dyDescent="0.25">
      <c r="A1104" s="4666"/>
      <c r="B1104" s="4666"/>
      <c r="C1104" s="4666"/>
      <c r="D1104" s="4666"/>
      <c r="E1104" s="4666"/>
      <c r="F1104" s="4666"/>
      <c r="G1104" s="4666"/>
      <c r="H1104" s="4666"/>
      <c r="I1104" s="4666"/>
      <c r="J1104" s="4666"/>
      <c r="K1104" s="4666"/>
      <c r="L1104" s="4666"/>
      <c r="M1104" s="4666"/>
      <c r="N1104" s="4666"/>
      <c r="O1104" s="4666"/>
      <c r="P1104" s="2289" t="s">
        <v>48</v>
      </c>
      <c r="Q1104" s="2289" t="s">
        <v>49</v>
      </c>
      <c r="R1104" s="2304">
        <v>5</v>
      </c>
      <c r="S1104" s="2305">
        <f>ROUND(K1097,2)*R1104</f>
        <v>205.15</v>
      </c>
    </row>
    <row r="1105" spans="1:19" ht="45" customHeight="1" x14ac:dyDescent="0.25">
      <c r="A1105" s="4666"/>
      <c r="B1105" s="4666"/>
      <c r="C1105" s="4666"/>
      <c r="D1105" s="4666"/>
      <c r="E1105" s="4666"/>
      <c r="F1105" s="4666"/>
      <c r="G1105" s="4666"/>
      <c r="H1105" s="4666"/>
      <c r="I1105" s="4666"/>
      <c r="J1105" s="4666"/>
      <c r="K1105" s="4666"/>
      <c r="L1105" s="4666"/>
      <c r="M1105" s="4666"/>
      <c r="N1105" s="4666"/>
      <c r="O1105" s="4666"/>
      <c r="P1105" s="2289" t="s">
        <v>50</v>
      </c>
      <c r="Q1105" s="2289" t="s">
        <v>51</v>
      </c>
      <c r="R1105" s="2306">
        <v>5</v>
      </c>
      <c r="S1105" s="2307">
        <f>ROUND(K1097,2)*R1105</f>
        <v>205.15</v>
      </c>
    </row>
    <row r="1106" spans="1:19" ht="45" customHeight="1" x14ac:dyDescent="0.25">
      <c r="A1106" s="4666"/>
      <c r="B1106" s="4666"/>
      <c r="C1106" s="4666"/>
      <c r="D1106" s="4666"/>
      <c r="E1106" s="4666"/>
      <c r="F1106" s="4666"/>
      <c r="G1106" s="4666"/>
      <c r="H1106" s="4666"/>
      <c r="I1106" s="4666"/>
      <c r="J1106" s="4666"/>
      <c r="K1106" s="4666"/>
      <c r="L1106" s="4666"/>
      <c r="M1106" s="4666"/>
      <c r="N1106" s="4666"/>
      <c r="O1106" s="4666"/>
      <c r="P1106" s="2289" t="s">
        <v>52</v>
      </c>
      <c r="Q1106" s="2289" t="s">
        <v>53</v>
      </c>
      <c r="R1106" s="2308">
        <v>5</v>
      </c>
      <c r="S1106" s="2309">
        <f>ROUND(K1097,2)*R1106</f>
        <v>205.15</v>
      </c>
    </row>
    <row r="1107" spans="1:19" ht="45" customHeight="1" x14ac:dyDescent="0.25">
      <c r="A1107" s="4666"/>
      <c r="B1107" s="4666"/>
      <c r="C1107" s="4666"/>
      <c r="D1107" s="4666"/>
      <c r="E1107" s="4666"/>
      <c r="F1107" s="4666"/>
      <c r="G1107" s="4666"/>
      <c r="H1107" s="4666"/>
      <c r="I1107" s="4666"/>
      <c r="J1107" s="4666"/>
      <c r="K1107" s="4666"/>
      <c r="L1107" s="4666"/>
      <c r="M1107" s="4666"/>
      <c r="N1107" s="4666"/>
      <c r="O1107" s="4666"/>
      <c r="P1107" s="2289" t="s">
        <v>54</v>
      </c>
      <c r="Q1107" s="2289" t="s">
        <v>55</v>
      </c>
      <c r="R1107" s="2310">
        <v>5</v>
      </c>
      <c r="S1107" s="2311">
        <f>ROUND(K1097,2)*R1107</f>
        <v>205.15</v>
      </c>
    </row>
    <row r="1108" spans="1:19" ht="45" customHeight="1" x14ac:dyDescent="0.25">
      <c r="A1108" s="4666"/>
      <c r="B1108" s="4666"/>
      <c r="C1108" s="4666"/>
      <c r="D1108" s="4666"/>
      <c r="E1108" s="4666"/>
      <c r="F1108" s="4666"/>
      <c r="G1108" s="4666"/>
      <c r="H1108" s="4666"/>
      <c r="I1108" s="4666"/>
      <c r="J1108" s="4666"/>
      <c r="K1108" s="4666"/>
      <c r="L1108" s="4666"/>
      <c r="M1108" s="4666"/>
      <c r="N1108" s="4666"/>
      <c r="O1108" s="4666"/>
      <c r="P1108" s="2289" t="s">
        <v>56</v>
      </c>
      <c r="Q1108" s="2289" t="s">
        <v>57</v>
      </c>
      <c r="R1108" s="2312">
        <v>5</v>
      </c>
      <c r="S1108" s="2313">
        <f>ROUND(K1097,2)*R1108</f>
        <v>205.15</v>
      </c>
    </row>
    <row r="1109" spans="1:19" ht="45" customHeight="1" x14ac:dyDescent="0.25">
      <c r="A1109" s="5317" t="s">
        <v>23</v>
      </c>
      <c r="B1109" s="5317" t="s">
        <v>337</v>
      </c>
      <c r="C1109" s="5317" t="s">
        <v>25</v>
      </c>
      <c r="D1109" s="5317" t="s">
        <v>338</v>
      </c>
      <c r="E1109" s="5317" t="s">
        <v>339</v>
      </c>
      <c r="F1109" s="5318">
        <f>R1109+R1110+R1111+R1112+R1113+R1114+R1115+R1116+R1117+R1118+R1119+R1120</f>
        <v>12</v>
      </c>
      <c r="G1109" s="5317" t="s">
        <v>174</v>
      </c>
      <c r="H1109" s="5319">
        <v>51.01</v>
      </c>
      <c r="I1109" s="5320">
        <v>51.01</v>
      </c>
      <c r="J1109" s="5321">
        <v>0.2288</v>
      </c>
      <c r="K1109" s="5322">
        <f>ROUND(I1109,2)+(ROUND(I1109,2)*J1109)</f>
        <v>62.681087999999995</v>
      </c>
      <c r="L1109" s="5323">
        <f>ROUND(S1109,2)+ROUND(S1110,2)+ROUND(S1111,2)+ROUND(S1112,2)+ROUND(S1113,2)+ROUND(S1114,2)+ROUND(S1115,2)+ROUND(S1116,2)+ROUND(S1117,2)+ROUND(S1118,2)+ROUND(S1119,2)+ROUND(S1120,2)</f>
        <v>752.15999999999985</v>
      </c>
      <c r="M1109" s="5317"/>
      <c r="N1109" s="5317" t="s">
        <v>312</v>
      </c>
      <c r="O1109" s="5317" t="s">
        <v>308</v>
      </c>
      <c r="P1109" s="2314" t="s">
        <v>20</v>
      </c>
      <c r="Q1109" s="2314" t="s">
        <v>29</v>
      </c>
      <c r="R1109" s="2315">
        <v>1</v>
      </c>
      <c r="S1109" s="2316">
        <f>ROUND(K1109,2)*R1109</f>
        <v>62.68</v>
      </c>
    </row>
    <row r="1110" spans="1:19" ht="45" customHeight="1" x14ac:dyDescent="0.25">
      <c r="A1110" s="4666"/>
      <c r="B1110" s="4666"/>
      <c r="C1110" s="4666"/>
      <c r="D1110" s="4666"/>
      <c r="E1110" s="4666"/>
      <c r="F1110" s="4666"/>
      <c r="G1110" s="4666"/>
      <c r="H1110" s="4666"/>
      <c r="I1110" s="4666"/>
      <c r="J1110" s="4666"/>
      <c r="K1110" s="4666"/>
      <c r="L1110" s="4666"/>
      <c r="M1110" s="4666"/>
      <c r="N1110" s="4666"/>
      <c r="O1110" s="4666"/>
      <c r="P1110" s="2314" t="s">
        <v>30</v>
      </c>
      <c r="Q1110" s="2314" t="s">
        <v>37</v>
      </c>
      <c r="R1110" s="2317">
        <v>1</v>
      </c>
      <c r="S1110" s="2318">
        <f>ROUND(K1109,2)*R1110</f>
        <v>62.68</v>
      </c>
    </row>
    <row r="1111" spans="1:19" ht="45" customHeight="1" x14ac:dyDescent="0.25">
      <c r="A1111" s="4666"/>
      <c r="B1111" s="4666"/>
      <c r="C1111" s="4666"/>
      <c r="D1111" s="4666"/>
      <c r="E1111" s="4666"/>
      <c r="F1111" s="4666"/>
      <c r="G1111" s="4666"/>
      <c r="H1111" s="4666"/>
      <c r="I1111" s="4666"/>
      <c r="J1111" s="4666"/>
      <c r="K1111" s="4666"/>
      <c r="L1111" s="4666"/>
      <c r="M1111" s="4666"/>
      <c r="N1111" s="4666"/>
      <c r="O1111" s="4666"/>
      <c r="P1111" s="2314" t="s">
        <v>38</v>
      </c>
      <c r="Q1111" s="2314" t="s">
        <v>39</v>
      </c>
      <c r="R1111" s="2319">
        <v>1</v>
      </c>
      <c r="S1111" s="2320">
        <f>ROUND(K1109,2)*R1111</f>
        <v>62.68</v>
      </c>
    </row>
    <row r="1112" spans="1:19" ht="45" customHeight="1" x14ac:dyDescent="0.25">
      <c r="A1112" s="4666"/>
      <c r="B1112" s="4666"/>
      <c r="C1112" s="4666"/>
      <c r="D1112" s="4666"/>
      <c r="E1112" s="4666"/>
      <c r="F1112" s="4666"/>
      <c r="G1112" s="4666"/>
      <c r="H1112" s="4666"/>
      <c r="I1112" s="4666"/>
      <c r="J1112" s="4666"/>
      <c r="K1112" s="4666"/>
      <c r="L1112" s="4666"/>
      <c r="M1112" s="4666"/>
      <c r="N1112" s="4666"/>
      <c r="O1112" s="4666"/>
      <c r="P1112" s="2314" t="s">
        <v>40</v>
      </c>
      <c r="Q1112" s="2314" t="s">
        <v>41</v>
      </c>
      <c r="R1112" s="2321">
        <v>1</v>
      </c>
      <c r="S1112" s="2322">
        <f>ROUND(K1109,2)*R1112</f>
        <v>62.68</v>
      </c>
    </row>
    <row r="1113" spans="1:19" ht="45" customHeight="1" x14ac:dyDescent="0.25">
      <c r="A1113" s="4666"/>
      <c r="B1113" s="4666"/>
      <c r="C1113" s="4666"/>
      <c r="D1113" s="4666"/>
      <c r="E1113" s="4666"/>
      <c r="F1113" s="4666"/>
      <c r="G1113" s="4666"/>
      <c r="H1113" s="4666"/>
      <c r="I1113" s="4666"/>
      <c r="J1113" s="4666"/>
      <c r="K1113" s="4666"/>
      <c r="L1113" s="4666"/>
      <c r="M1113" s="4666"/>
      <c r="N1113" s="4666"/>
      <c r="O1113" s="4666"/>
      <c r="P1113" s="2314" t="s">
        <v>42</v>
      </c>
      <c r="Q1113" s="2314" t="s">
        <v>43</v>
      </c>
      <c r="R1113" s="2323">
        <v>1</v>
      </c>
      <c r="S1113" s="2324">
        <f>ROUND(K1109,2)*R1113</f>
        <v>62.68</v>
      </c>
    </row>
    <row r="1114" spans="1:19" ht="45" customHeight="1" x14ac:dyDescent="0.25">
      <c r="A1114" s="4666"/>
      <c r="B1114" s="4666"/>
      <c r="C1114" s="4666"/>
      <c r="D1114" s="4666"/>
      <c r="E1114" s="4666"/>
      <c r="F1114" s="4666"/>
      <c r="G1114" s="4666"/>
      <c r="H1114" s="4666"/>
      <c r="I1114" s="4666"/>
      <c r="J1114" s="4666"/>
      <c r="K1114" s="4666"/>
      <c r="L1114" s="4666"/>
      <c r="M1114" s="4666"/>
      <c r="N1114" s="4666"/>
      <c r="O1114" s="4666"/>
      <c r="P1114" s="2314" t="s">
        <v>44</v>
      </c>
      <c r="Q1114" s="2314" t="s">
        <v>45</v>
      </c>
      <c r="R1114" s="2325">
        <v>1</v>
      </c>
      <c r="S1114" s="2326">
        <f>ROUND(K1109,2)*R1114</f>
        <v>62.68</v>
      </c>
    </row>
    <row r="1115" spans="1:19" ht="45" customHeight="1" x14ac:dyDescent="0.25">
      <c r="A1115" s="4666"/>
      <c r="B1115" s="4666"/>
      <c r="C1115" s="4666"/>
      <c r="D1115" s="4666"/>
      <c r="E1115" s="4666"/>
      <c r="F1115" s="4666"/>
      <c r="G1115" s="4666"/>
      <c r="H1115" s="4666"/>
      <c r="I1115" s="4666"/>
      <c r="J1115" s="4666"/>
      <c r="K1115" s="4666"/>
      <c r="L1115" s="4666"/>
      <c r="M1115" s="4666"/>
      <c r="N1115" s="4666"/>
      <c r="O1115" s="4666"/>
      <c r="P1115" s="2314" t="s">
        <v>46</v>
      </c>
      <c r="Q1115" s="2314" t="s">
        <v>47</v>
      </c>
      <c r="R1115" s="2327">
        <v>1</v>
      </c>
      <c r="S1115" s="2328">
        <f>ROUND(K1109,2)*R1115</f>
        <v>62.68</v>
      </c>
    </row>
    <row r="1116" spans="1:19" ht="45" customHeight="1" x14ac:dyDescent="0.25">
      <c r="A1116" s="4666"/>
      <c r="B1116" s="4666"/>
      <c r="C1116" s="4666"/>
      <c r="D1116" s="4666"/>
      <c r="E1116" s="4666"/>
      <c r="F1116" s="4666"/>
      <c r="G1116" s="4666"/>
      <c r="H1116" s="4666"/>
      <c r="I1116" s="4666"/>
      <c r="J1116" s="4666"/>
      <c r="K1116" s="4666"/>
      <c r="L1116" s="4666"/>
      <c r="M1116" s="4666"/>
      <c r="N1116" s="4666"/>
      <c r="O1116" s="4666"/>
      <c r="P1116" s="2314" t="s">
        <v>48</v>
      </c>
      <c r="Q1116" s="2314" t="s">
        <v>49</v>
      </c>
      <c r="R1116" s="2329">
        <v>1</v>
      </c>
      <c r="S1116" s="2330">
        <f>ROUND(K1109,2)*R1116</f>
        <v>62.68</v>
      </c>
    </row>
    <row r="1117" spans="1:19" ht="45" customHeight="1" x14ac:dyDescent="0.25">
      <c r="A1117" s="4666"/>
      <c r="B1117" s="4666"/>
      <c r="C1117" s="4666"/>
      <c r="D1117" s="4666"/>
      <c r="E1117" s="4666"/>
      <c r="F1117" s="4666"/>
      <c r="G1117" s="4666"/>
      <c r="H1117" s="4666"/>
      <c r="I1117" s="4666"/>
      <c r="J1117" s="4666"/>
      <c r="K1117" s="4666"/>
      <c r="L1117" s="4666"/>
      <c r="M1117" s="4666"/>
      <c r="N1117" s="4666"/>
      <c r="O1117" s="4666"/>
      <c r="P1117" s="2314" t="s">
        <v>50</v>
      </c>
      <c r="Q1117" s="2314" t="s">
        <v>51</v>
      </c>
      <c r="R1117" s="2331">
        <v>1</v>
      </c>
      <c r="S1117" s="2332">
        <f>ROUND(K1109,2)*R1117</f>
        <v>62.68</v>
      </c>
    </row>
    <row r="1118" spans="1:19" ht="45" customHeight="1" x14ac:dyDescent="0.25">
      <c r="A1118" s="4666"/>
      <c r="B1118" s="4666"/>
      <c r="C1118" s="4666"/>
      <c r="D1118" s="4666"/>
      <c r="E1118" s="4666"/>
      <c r="F1118" s="4666"/>
      <c r="G1118" s="4666"/>
      <c r="H1118" s="4666"/>
      <c r="I1118" s="4666"/>
      <c r="J1118" s="4666"/>
      <c r="K1118" s="4666"/>
      <c r="L1118" s="4666"/>
      <c r="M1118" s="4666"/>
      <c r="N1118" s="4666"/>
      <c r="O1118" s="4666"/>
      <c r="P1118" s="2314" t="s">
        <v>52</v>
      </c>
      <c r="Q1118" s="2314" t="s">
        <v>53</v>
      </c>
      <c r="R1118" s="2333">
        <v>1</v>
      </c>
      <c r="S1118" s="2334">
        <f>ROUND(K1109,2)*R1118</f>
        <v>62.68</v>
      </c>
    </row>
    <row r="1119" spans="1:19" ht="45" customHeight="1" x14ac:dyDescent="0.25">
      <c r="A1119" s="4666"/>
      <c r="B1119" s="4666"/>
      <c r="C1119" s="4666"/>
      <c r="D1119" s="4666"/>
      <c r="E1119" s="4666"/>
      <c r="F1119" s="4666"/>
      <c r="G1119" s="4666"/>
      <c r="H1119" s="4666"/>
      <c r="I1119" s="4666"/>
      <c r="J1119" s="4666"/>
      <c r="K1119" s="4666"/>
      <c r="L1119" s="4666"/>
      <c r="M1119" s="4666"/>
      <c r="N1119" s="4666"/>
      <c r="O1119" s="4666"/>
      <c r="P1119" s="2314" t="s">
        <v>54</v>
      </c>
      <c r="Q1119" s="2314" t="s">
        <v>55</v>
      </c>
      <c r="R1119" s="2335">
        <v>1</v>
      </c>
      <c r="S1119" s="2336">
        <f>ROUND(K1109,2)*R1119</f>
        <v>62.68</v>
      </c>
    </row>
    <row r="1120" spans="1:19" ht="45" customHeight="1" x14ac:dyDescent="0.25">
      <c r="A1120" s="4666"/>
      <c r="B1120" s="4666"/>
      <c r="C1120" s="4666"/>
      <c r="D1120" s="4666"/>
      <c r="E1120" s="4666"/>
      <c r="F1120" s="4666"/>
      <c r="G1120" s="4666"/>
      <c r="H1120" s="4666"/>
      <c r="I1120" s="4666"/>
      <c r="J1120" s="4666"/>
      <c r="K1120" s="4666"/>
      <c r="L1120" s="4666"/>
      <c r="M1120" s="4666"/>
      <c r="N1120" s="4666"/>
      <c r="O1120" s="4666"/>
      <c r="P1120" s="2314" t="s">
        <v>56</v>
      </c>
      <c r="Q1120" s="2314" t="s">
        <v>57</v>
      </c>
      <c r="R1120" s="2337">
        <v>1</v>
      </c>
      <c r="S1120" s="2338">
        <f>ROUND(K1109,2)*R1120</f>
        <v>62.68</v>
      </c>
    </row>
    <row r="1121" spans="1:19" ht="45" customHeight="1" x14ac:dyDescent="0.25">
      <c r="A1121" s="5296" t="s">
        <v>23</v>
      </c>
      <c r="B1121" s="5296" t="s">
        <v>340</v>
      </c>
      <c r="C1121" s="5296" t="s">
        <v>25</v>
      </c>
      <c r="D1121" s="5296" t="s">
        <v>341</v>
      </c>
      <c r="E1121" s="5296" t="s">
        <v>342</v>
      </c>
      <c r="F1121" s="5297">
        <f>R1121+R1122+R1123+R1124+R1125+R1126+R1127+R1128+R1129+R1130+R1131+R1132</f>
        <v>120</v>
      </c>
      <c r="G1121" s="5296" t="s">
        <v>174</v>
      </c>
      <c r="H1121" s="5298">
        <v>35.090000000000003</v>
      </c>
      <c r="I1121" s="5299">
        <v>35.090000000000003</v>
      </c>
      <c r="J1121" s="5300">
        <v>0.2288</v>
      </c>
      <c r="K1121" s="5301">
        <f>ROUND(I1121,2)+(ROUND(I1121,2)*J1121)</f>
        <v>43.118592000000007</v>
      </c>
      <c r="L1121" s="5302">
        <f>ROUND(S1121,2)+ROUND(S1122,2)+ROUND(S1123,2)+ROUND(S1124,2)+ROUND(S1125,2)+ROUND(S1126,2)+ROUND(S1127,2)+ROUND(S1128,2)+ROUND(S1129,2)+ROUND(S1130,2)+ROUND(S1131,2)+ROUND(S1132,2)</f>
        <v>5174.3999999999987</v>
      </c>
      <c r="M1121" s="5296"/>
      <c r="N1121" s="5296" t="s">
        <v>312</v>
      </c>
      <c r="O1121" s="5296" t="s">
        <v>308</v>
      </c>
      <c r="P1121" s="2339" t="s">
        <v>20</v>
      </c>
      <c r="Q1121" s="2339" t="s">
        <v>29</v>
      </c>
      <c r="R1121" s="2340">
        <v>10</v>
      </c>
      <c r="S1121" s="2341">
        <f>ROUND(K1121,2)*R1121</f>
        <v>431.2</v>
      </c>
    </row>
    <row r="1122" spans="1:19" ht="45" customHeight="1" x14ac:dyDescent="0.25">
      <c r="A1122" s="4666"/>
      <c r="B1122" s="4666"/>
      <c r="C1122" s="4666"/>
      <c r="D1122" s="4666"/>
      <c r="E1122" s="4666"/>
      <c r="F1122" s="4666"/>
      <c r="G1122" s="4666"/>
      <c r="H1122" s="4666"/>
      <c r="I1122" s="4666"/>
      <c r="J1122" s="4666"/>
      <c r="K1122" s="4666"/>
      <c r="L1122" s="4666"/>
      <c r="M1122" s="4666"/>
      <c r="N1122" s="4666"/>
      <c r="O1122" s="4666"/>
      <c r="P1122" s="2339" t="s">
        <v>30</v>
      </c>
      <c r="Q1122" s="2339" t="s">
        <v>37</v>
      </c>
      <c r="R1122" s="2342">
        <v>10</v>
      </c>
      <c r="S1122" s="2343">
        <f>ROUND(K1121,2)*R1122</f>
        <v>431.2</v>
      </c>
    </row>
    <row r="1123" spans="1:19" ht="45" customHeight="1" x14ac:dyDescent="0.25">
      <c r="A1123" s="4666"/>
      <c r="B1123" s="4666"/>
      <c r="C1123" s="4666"/>
      <c r="D1123" s="4666"/>
      <c r="E1123" s="4666"/>
      <c r="F1123" s="4666"/>
      <c r="G1123" s="4666"/>
      <c r="H1123" s="4666"/>
      <c r="I1123" s="4666"/>
      <c r="J1123" s="4666"/>
      <c r="K1123" s="4666"/>
      <c r="L1123" s="4666"/>
      <c r="M1123" s="4666"/>
      <c r="N1123" s="4666"/>
      <c r="O1123" s="4666"/>
      <c r="P1123" s="2339" t="s">
        <v>38</v>
      </c>
      <c r="Q1123" s="2339" t="s">
        <v>39</v>
      </c>
      <c r="R1123" s="2344">
        <v>10</v>
      </c>
      <c r="S1123" s="2345">
        <f>ROUND(K1121,2)*R1123</f>
        <v>431.2</v>
      </c>
    </row>
    <row r="1124" spans="1:19" ht="45" customHeight="1" x14ac:dyDescent="0.25">
      <c r="A1124" s="4666"/>
      <c r="B1124" s="4666"/>
      <c r="C1124" s="4666"/>
      <c r="D1124" s="4666"/>
      <c r="E1124" s="4666"/>
      <c r="F1124" s="4666"/>
      <c r="G1124" s="4666"/>
      <c r="H1124" s="4666"/>
      <c r="I1124" s="4666"/>
      <c r="J1124" s="4666"/>
      <c r="K1124" s="4666"/>
      <c r="L1124" s="4666"/>
      <c r="M1124" s="4666"/>
      <c r="N1124" s="4666"/>
      <c r="O1124" s="4666"/>
      <c r="P1124" s="2339" t="s">
        <v>40</v>
      </c>
      <c r="Q1124" s="2339" t="s">
        <v>41</v>
      </c>
      <c r="R1124" s="2346">
        <v>10</v>
      </c>
      <c r="S1124" s="2347">
        <f>ROUND(K1121,2)*R1124</f>
        <v>431.2</v>
      </c>
    </row>
    <row r="1125" spans="1:19" ht="45" customHeight="1" x14ac:dyDescent="0.25">
      <c r="A1125" s="4666"/>
      <c r="B1125" s="4666"/>
      <c r="C1125" s="4666"/>
      <c r="D1125" s="4666"/>
      <c r="E1125" s="4666"/>
      <c r="F1125" s="4666"/>
      <c r="G1125" s="4666"/>
      <c r="H1125" s="4666"/>
      <c r="I1125" s="4666"/>
      <c r="J1125" s="4666"/>
      <c r="K1125" s="4666"/>
      <c r="L1125" s="4666"/>
      <c r="M1125" s="4666"/>
      <c r="N1125" s="4666"/>
      <c r="O1125" s="4666"/>
      <c r="P1125" s="2339" t="s">
        <v>42</v>
      </c>
      <c r="Q1125" s="2339" t="s">
        <v>43</v>
      </c>
      <c r="R1125" s="2348">
        <v>10</v>
      </c>
      <c r="S1125" s="2349">
        <f>ROUND(K1121,2)*R1125</f>
        <v>431.2</v>
      </c>
    </row>
    <row r="1126" spans="1:19" ht="45" customHeight="1" x14ac:dyDescent="0.25">
      <c r="A1126" s="4666"/>
      <c r="B1126" s="4666"/>
      <c r="C1126" s="4666"/>
      <c r="D1126" s="4666"/>
      <c r="E1126" s="4666"/>
      <c r="F1126" s="4666"/>
      <c r="G1126" s="4666"/>
      <c r="H1126" s="4666"/>
      <c r="I1126" s="4666"/>
      <c r="J1126" s="4666"/>
      <c r="K1126" s="4666"/>
      <c r="L1126" s="4666"/>
      <c r="M1126" s="4666"/>
      <c r="N1126" s="4666"/>
      <c r="O1126" s="4666"/>
      <c r="P1126" s="2339" t="s">
        <v>44</v>
      </c>
      <c r="Q1126" s="2339" t="s">
        <v>45</v>
      </c>
      <c r="R1126" s="2350">
        <v>10</v>
      </c>
      <c r="S1126" s="2351">
        <f>ROUND(K1121,2)*R1126</f>
        <v>431.2</v>
      </c>
    </row>
    <row r="1127" spans="1:19" ht="45" customHeight="1" x14ac:dyDescent="0.25">
      <c r="A1127" s="4666"/>
      <c r="B1127" s="4666"/>
      <c r="C1127" s="4666"/>
      <c r="D1127" s="4666"/>
      <c r="E1127" s="4666"/>
      <c r="F1127" s="4666"/>
      <c r="G1127" s="4666"/>
      <c r="H1127" s="4666"/>
      <c r="I1127" s="4666"/>
      <c r="J1127" s="4666"/>
      <c r="K1127" s="4666"/>
      <c r="L1127" s="4666"/>
      <c r="M1127" s="4666"/>
      <c r="N1127" s="4666"/>
      <c r="O1127" s="4666"/>
      <c r="P1127" s="2339" t="s">
        <v>46</v>
      </c>
      <c r="Q1127" s="2339" t="s">
        <v>47</v>
      </c>
      <c r="R1127" s="2352">
        <v>10</v>
      </c>
      <c r="S1127" s="2353">
        <f>ROUND(K1121,2)*R1127</f>
        <v>431.2</v>
      </c>
    </row>
    <row r="1128" spans="1:19" ht="45" customHeight="1" x14ac:dyDescent="0.25">
      <c r="A1128" s="4666"/>
      <c r="B1128" s="4666"/>
      <c r="C1128" s="4666"/>
      <c r="D1128" s="4666"/>
      <c r="E1128" s="4666"/>
      <c r="F1128" s="4666"/>
      <c r="G1128" s="4666"/>
      <c r="H1128" s="4666"/>
      <c r="I1128" s="4666"/>
      <c r="J1128" s="4666"/>
      <c r="K1128" s="4666"/>
      <c r="L1128" s="4666"/>
      <c r="M1128" s="4666"/>
      <c r="N1128" s="4666"/>
      <c r="O1128" s="4666"/>
      <c r="P1128" s="2339" t="s">
        <v>48</v>
      </c>
      <c r="Q1128" s="2339" t="s">
        <v>49</v>
      </c>
      <c r="R1128" s="2354">
        <v>10</v>
      </c>
      <c r="S1128" s="2355">
        <f>ROUND(K1121,2)*R1128</f>
        <v>431.2</v>
      </c>
    </row>
    <row r="1129" spans="1:19" ht="45" customHeight="1" x14ac:dyDescent="0.25">
      <c r="A1129" s="4666"/>
      <c r="B1129" s="4666"/>
      <c r="C1129" s="4666"/>
      <c r="D1129" s="4666"/>
      <c r="E1129" s="4666"/>
      <c r="F1129" s="4666"/>
      <c r="G1129" s="4666"/>
      <c r="H1129" s="4666"/>
      <c r="I1129" s="4666"/>
      <c r="J1129" s="4666"/>
      <c r="K1129" s="4666"/>
      <c r="L1129" s="4666"/>
      <c r="M1129" s="4666"/>
      <c r="N1129" s="4666"/>
      <c r="O1129" s="4666"/>
      <c r="P1129" s="2339" t="s">
        <v>50</v>
      </c>
      <c r="Q1129" s="2339" t="s">
        <v>51</v>
      </c>
      <c r="R1129" s="2356">
        <v>10</v>
      </c>
      <c r="S1129" s="2357">
        <f>ROUND(K1121,2)*R1129</f>
        <v>431.2</v>
      </c>
    </row>
    <row r="1130" spans="1:19" ht="45" customHeight="1" x14ac:dyDescent="0.25">
      <c r="A1130" s="4666"/>
      <c r="B1130" s="4666"/>
      <c r="C1130" s="4666"/>
      <c r="D1130" s="4666"/>
      <c r="E1130" s="4666"/>
      <c r="F1130" s="4666"/>
      <c r="G1130" s="4666"/>
      <c r="H1130" s="4666"/>
      <c r="I1130" s="4666"/>
      <c r="J1130" s="4666"/>
      <c r="K1130" s="4666"/>
      <c r="L1130" s="4666"/>
      <c r="M1130" s="4666"/>
      <c r="N1130" s="4666"/>
      <c r="O1130" s="4666"/>
      <c r="P1130" s="2339" t="s">
        <v>52</v>
      </c>
      <c r="Q1130" s="2339" t="s">
        <v>53</v>
      </c>
      <c r="R1130" s="2358">
        <v>10</v>
      </c>
      <c r="S1130" s="2359">
        <f>ROUND(K1121,2)*R1130</f>
        <v>431.2</v>
      </c>
    </row>
    <row r="1131" spans="1:19" ht="45" customHeight="1" x14ac:dyDescent="0.25">
      <c r="A1131" s="4666"/>
      <c r="B1131" s="4666"/>
      <c r="C1131" s="4666"/>
      <c r="D1131" s="4666"/>
      <c r="E1131" s="4666"/>
      <c r="F1131" s="4666"/>
      <c r="G1131" s="4666"/>
      <c r="H1131" s="4666"/>
      <c r="I1131" s="4666"/>
      <c r="J1131" s="4666"/>
      <c r="K1131" s="4666"/>
      <c r="L1131" s="4666"/>
      <c r="M1131" s="4666"/>
      <c r="N1131" s="4666"/>
      <c r="O1131" s="4666"/>
      <c r="P1131" s="2339" t="s">
        <v>54</v>
      </c>
      <c r="Q1131" s="2339" t="s">
        <v>55</v>
      </c>
      <c r="R1131" s="2360">
        <v>10</v>
      </c>
      <c r="S1131" s="2361">
        <f>ROUND(K1121,2)*R1131</f>
        <v>431.2</v>
      </c>
    </row>
    <row r="1132" spans="1:19" ht="45" customHeight="1" x14ac:dyDescent="0.25">
      <c r="A1132" s="4666"/>
      <c r="B1132" s="4666"/>
      <c r="C1132" s="4666"/>
      <c r="D1132" s="4666"/>
      <c r="E1132" s="4666"/>
      <c r="F1132" s="4666"/>
      <c r="G1132" s="4666"/>
      <c r="H1132" s="4666"/>
      <c r="I1132" s="4666"/>
      <c r="J1132" s="4666"/>
      <c r="K1132" s="4666"/>
      <c r="L1132" s="4666"/>
      <c r="M1132" s="4666"/>
      <c r="N1132" s="4666"/>
      <c r="O1132" s="4666"/>
      <c r="P1132" s="2339" t="s">
        <v>56</v>
      </c>
      <c r="Q1132" s="2339" t="s">
        <v>57</v>
      </c>
      <c r="R1132" s="2362">
        <v>10</v>
      </c>
      <c r="S1132" s="2363">
        <f>ROUND(K1121,2)*R1132</f>
        <v>431.2</v>
      </c>
    </row>
    <row r="1133" spans="1:19" ht="45" customHeight="1" x14ac:dyDescent="0.25">
      <c r="A1133" s="5303" t="s">
        <v>23</v>
      </c>
      <c r="B1133" s="5303" t="s">
        <v>343</v>
      </c>
      <c r="C1133" s="5303" t="s">
        <v>25</v>
      </c>
      <c r="D1133" s="5303" t="s">
        <v>344</v>
      </c>
      <c r="E1133" s="5303" t="s">
        <v>345</v>
      </c>
      <c r="F1133" s="5304">
        <f>R1133+R1134+R1135+R1136+R1137+R1138+R1139+R1140+R1141+R1142+R1143+R1144</f>
        <v>72</v>
      </c>
      <c r="G1133" s="5303" t="s">
        <v>174</v>
      </c>
      <c r="H1133" s="5305">
        <v>39.21</v>
      </c>
      <c r="I1133" s="5306">
        <v>39.21</v>
      </c>
      <c r="J1133" s="5307">
        <v>0.2288</v>
      </c>
      <c r="K1133" s="5308">
        <f>ROUND(I1133,2)+(ROUND(I1133,2)*J1133)</f>
        <v>48.181248000000004</v>
      </c>
      <c r="L1133" s="5309">
        <f>ROUND(S1133,2)+ROUND(S1134,2)+ROUND(S1135,2)+ROUND(S1136,2)+ROUND(S1137,2)+ROUND(S1138,2)+ROUND(S1139,2)+ROUND(S1140,2)+ROUND(S1141,2)+ROUND(S1142,2)+ROUND(S1143,2)+ROUND(S1144,2)</f>
        <v>3468.9599999999996</v>
      </c>
      <c r="M1133" s="5303"/>
      <c r="N1133" s="5303" t="s">
        <v>312</v>
      </c>
      <c r="O1133" s="5303" t="s">
        <v>308</v>
      </c>
      <c r="P1133" s="2364" t="s">
        <v>20</v>
      </c>
      <c r="Q1133" s="2364" t="s">
        <v>29</v>
      </c>
      <c r="R1133" s="2365">
        <v>6</v>
      </c>
      <c r="S1133" s="2366">
        <f>ROUND(K1133,2)*R1133</f>
        <v>289.08</v>
      </c>
    </row>
    <row r="1134" spans="1:19" ht="45" customHeight="1" x14ac:dyDescent="0.25">
      <c r="A1134" s="4666"/>
      <c r="B1134" s="4666"/>
      <c r="C1134" s="4666"/>
      <c r="D1134" s="4666"/>
      <c r="E1134" s="4666"/>
      <c r="F1134" s="4666"/>
      <c r="G1134" s="4666"/>
      <c r="H1134" s="4666"/>
      <c r="I1134" s="4666"/>
      <c r="J1134" s="4666"/>
      <c r="K1134" s="4666"/>
      <c r="L1134" s="4666"/>
      <c r="M1134" s="4666"/>
      <c r="N1134" s="4666"/>
      <c r="O1134" s="4666"/>
      <c r="P1134" s="2364" t="s">
        <v>30</v>
      </c>
      <c r="Q1134" s="2364" t="s">
        <v>37</v>
      </c>
      <c r="R1134" s="2367">
        <v>6</v>
      </c>
      <c r="S1134" s="2368">
        <f>ROUND(K1133,2)*R1134</f>
        <v>289.08</v>
      </c>
    </row>
    <row r="1135" spans="1:19" ht="45" customHeight="1" x14ac:dyDescent="0.25">
      <c r="A1135" s="4666"/>
      <c r="B1135" s="4666"/>
      <c r="C1135" s="4666"/>
      <c r="D1135" s="4666"/>
      <c r="E1135" s="4666"/>
      <c r="F1135" s="4666"/>
      <c r="G1135" s="4666"/>
      <c r="H1135" s="4666"/>
      <c r="I1135" s="4666"/>
      <c r="J1135" s="4666"/>
      <c r="K1135" s="4666"/>
      <c r="L1135" s="4666"/>
      <c r="M1135" s="4666"/>
      <c r="N1135" s="4666"/>
      <c r="O1135" s="4666"/>
      <c r="P1135" s="2364" t="s">
        <v>38</v>
      </c>
      <c r="Q1135" s="2364" t="s">
        <v>39</v>
      </c>
      <c r="R1135" s="2369">
        <v>6</v>
      </c>
      <c r="S1135" s="2370">
        <f>ROUND(K1133,2)*R1135</f>
        <v>289.08</v>
      </c>
    </row>
    <row r="1136" spans="1:19" ht="45" customHeight="1" x14ac:dyDescent="0.25">
      <c r="A1136" s="4666"/>
      <c r="B1136" s="4666"/>
      <c r="C1136" s="4666"/>
      <c r="D1136" s="4666"/>
      <c r="E1136" s="4666"/>
      <c r="F1136" s="4666"/>
      <c r="G1136" s="4666"/>
      <c r="H1136" s="4666"/>
      <c r="I1136" s="4666"/>
      <c r="J1136" s="4666"/>
      <c r="K1136" s="4666"/>
      <c r="L1136" s="4666"/>
      <c r="M1136" s="4666"/>
      <c r="N1136" s="4666"/>
      <c r="O1136" s="4666"/>
      <c r="P1136" s="2364" t="s">
        <v>40</v>
      </c>
      <c r="Q1136" s="2364" t="s">
        <v>41</v>
      </c>
      <c r="R1136" s="2371">
        <v>6</v>
      </c>
      <c r="S1136" s="2372">
        <f>ROUND(K1133,2)*R1136</f>
        <v>289.08</v>
      </c>
    </row>
    <row r="1137" spans="1:19" ht="45" customHeight="1" x14ac:dyDescent="0.25">
      <c r="A1137" s="4666"/>
      <c r="B1137" s="4666"/>
      <c r="C1137" s="4666"/>
      <c r="D1137" s="4666"/>
      <c r="E1137" s="4666"/>
      <c r="F1137" s="4666"/>
      <c r="G1137" s="4666"/>
      <c r="H1137" s="4666"/>
      <c r="I1137" s="4666"/>
      <c r="J1137" s="4666"/>
      <c r="K1137" s="4666"/>
      <c r="L1137" s="4666"/>
      <c r="M1137" s="4666"/>
      <c r="N1137" s="4666"/>
      <c r="O1137" s="4666"/>
      <c r="P1137" s="2364" t="s">
        <v>42</v>
      </c>
      <c r="Q1137" s="2364" t="s">
        <v>43</v>
      </c>
      <c r="R1137" s="2373">
        <v>6</v>
      </c>
      <c r="S1137" s="2374">
        <f>ROUND(K1133,2)*R1137</f>
        <v>289.08</v>
      </c>
    </row>
    <row r="1138" spans="1:19" ht="45" customHeight="1" x14ac:dyDescent="0.25">
      <c r="A1138" s="4666"/>
      <c r="B1138" s="4666"/>
      <c r="C1138" s="4666"/>
      <c r="D1138" s="4666"/>
      <c r="E1138" s="4666"/>
      <c r="F1138" s="4666"/>
      <c r="G1138" s="4666"/>
      <c r="H1138" s="4666"/>
      <c r="I1138" s="4666"/>
      <c r="J1138" s="4666"/>
      <c r="K1138" s="4666"/>
      <c r="L1138" s="4666"/>
      <c r="M1138" s="4666"/>
      <c r="N1138" s="4666"/>
      <c r="O1138" s="4666"/>
      <c r="P1138" s="2364" t="s">
        <v>44</v>
      </c>
      <c r="Q1138" s="2364" t="s">
        <v>45</v>
      </c>
      <c r="R1138" s="2375">
        <v>6</v>
      </c>
      <c r="S1138" s="2376">
        <f>ROUND(K1133,2)*R1138</f>
        <v>289.08</v>
      </c>
    </row>
    <row r="1139" spans="1:19" ht="45" customHeight="1" x14ac:dyDescent="0.25">
      <c r="A1139" s="4666"/>
      <c r="B1139" s="4666"/>
      <c r="C1139" s="4666"/>
      <c r="D1139" s="4666"/>
      <c r="E1139" s="4666"/>
      <c r="F1139" s="4666"/>
      <c r="G1139" s="4666"/>
      <c r="H1139" s="4666"/>
      <c r="I1139" s="4666"/>
      <c r="J1139" s="4666"/>
      <c r="K1139" s="4666"/>
      <c r="L1139" s="4666"/>
      <c r="M1139" s="4666"/>
      <c r="N1139" s="4666"/>
      <c r="O1139" s="4666"/>
      <c r="P1139" s="2364" t="s">
        <v>46</v>
      </c>
      <c r="Q1139" s="2364" t="s">
        <v>47</v>
      </c>
      <c r="R1139" s="2377">
        <v>6</v>
      </c>
      <c r="S1139" s="2378">
        <f>ROUND(K1133,2)*R1139</f>
        <v>289.08</v>
      </c>
    </row>
    <row r="1140" spans="1:19" ht="45" customHeight="1" x14ac:dyDescent="0.25">
      <c r="A1140" s="4666"/>
      <c r="B1140" s="4666"/>
      <c r="C1140" s="4666"/>
      <c r="D1140" s="4666"/>
      <c r="E1140" s="4666"/>
      <c r="F1140" s="4666"/>
      <c r="G1140" s="4666"/>
      <c r="H1140" s="4666"/>
      <c r="I1140" s="4666"/>
      <c r="J1140" s="4666"/>
      <c r="K1140" s="4666"/>
      <c r="L1140" s="4666"/>
      <c r="M1140" s="4666"/>
      <c r="N1140" s="4666"/>
      <c r="O1140" s="4666"/>
      <c r="P1140" s="2364" t="s">
        <v>48</v>
      </c>
      <c r="Q1140" s="2364" t="s">
        <v>49</v>
      </c>
      <c r="R1140" s="2379">
        <v>6</v>
      </c>
      <c r="S1140" s="2380">
        <f>ROUND(K1133,2)*R1140</f>
        <v>289.08</v>
      </c>
    </row>
    <row r="1141" spans="1:19" ht="45" customHeight="1" x14ac:dyDescent="0.25">
      <c r="A1141" s="4666"/>
      <c r="B1141" s="4666"/>
      <c r="C1141" s="4666"/>
      <c r="D1141" s="4666"/>
      <c r="E1141" s="4666"/>
      <c r="F1141" s="4666"/>
      <c r="G1141" s="4666"/>
      <c r="H1141" s="4666"/>
      <c r="I1141" s="4666"/>
      <c r="J1141" s="4666"/>
      <c r="K1141" s="4666"/>
      <c r="L1141" s="4666"/>
      <c r="M1141" s="4666"/>
      <c r="N1141" s="4666"/>
      <c r="O1141" s="4666"/>
      <c r="P1141" s="2364" t="s">
        <v>50</v>
      </c>
      <c r="Q1141" s="2364" t="s">
        <v>51</v>
      </c>
      <c r="R1141" s="2381">
        <v>6</v>
      </c>
      <c r="S1141" s="2382">
        <f>ROUND(K1133,2)*R1141</f>
        <v>289.08</v>
      </c>
    </row>
    <row r="1142" spans="1:19" ht="45" customHeight="1" x14ac:dyDescent="0.25">
      <c r="A1142" s="4666"/>
      <c r="B1142" s="4666"/>
      <c r="C1142" s="4666"/>
      <c r="D1142" s="4666"/>
      <c r="E1142" s="4666"/>
      <c r="F1142" s="4666"/>
      <c r="G1142" s="4666"/>
      <c r="H1142" s="4666"/>
      <c r="I1142" s="4666"/>
      <c r="J1142" s="4666"/>
      <c r="K1142" s="4666"/>
      <c r="L1142" s="4666"/>
      <c r="M1142" s="4666"/>
      <c r="N1142" s="4666"/>
      <c r="O1142" s="4666"/>
      <c r="P1142" s="2364" t="s">
        <v>52</v>
      </c>
      <c r="Q1142" s="2364" t="s">
        <v>53</v>
      </c>
      <c r="R1142" s="2383">
        <v>6</v>
      </c>
      <c r="S1142" s="2384">
        <f>ROUND(K1133,2)*R1142</f>
        <v>289.08</v>
      </c>
    </row>
    <row r="1143" spans="1:19" ht="45" customHeight="1" x14ac:dyDescent="0.25">
      <c r="A1143" s="4666"/>
      <c r="B1143" s="4666"/>
      <c r="C1143" s="4666"/>
      <c r="D1143" s="4666"/>
      <c r="E1143" s="4666"/>
      <c r="F1143" s="4666"/>
      <c r="G1143" s="4666"/>
      <c r="H1143" s="4666"/>
      <c r="I1143" s="4666"/>
      <c r="J1143" s="4666"/>
      <c r="K1143" s="4666"/>
      <c r="L1143" s="4666"/>
      <c r="M1143" s="4666"/>
      <c r="N1143" s="4666"/>
      <c r="O1143" s="4666"/>
      <c r="P1143" s="2364" t="s">
        <v>54</v>
      </c>
      <c r="Q1143" s="2364" t="s">
        <v>55</v>
      </c>
      <c r="R1143" s="2385">
        <v>6</v>
      </c>
      <c r="S1143" s="2386">
        <f>ROUND(K1133,2)*R1143</f>
        <v>289.08</v>
      </c>
    </row>
    <row r="1144" spans="1:19" ht="45" customHeight="1" x14ac:dyDescent="0.25">
      <c r="A1144" s="4666"/>
      <c r="B1144" s="4666"/>
      <c r="C1144" s="4666"/>
      <c r="D1144" s="4666"/>
      <c r="E1144" s="4666"/>
      <c r="F1144" s="4666"/>
      <c r="G1144" s="4666"/>
      <c r="H1144" s="4666"/>
      <c r="I1144" s="4666"/>
      <c r="J1144" s="4666"/>
      <c r="K1144" s="4666"/>
      <c r="L1144" s="4666"/>
      <c r="M1144" s="4666"/>
      <c r="N1144" s="4666"/>
      <c r="O1144" s="4666"/>
      <c r="P1144" s="2364" t="s">
        <v>56</v>
      </c>
      <c r="Q1144" s="2364" t="s">
        <v>57</v>
      </c>
      <c r="R1144" s="2387">
        <v>6</v>
      </c>
      <c r="S1144" s="2388">
        <f>ROUND(K1133,2)*R1144</f>
        <v>289.08</v>
      </c>
    </row>
    <row r="1145" spans="1:19" ht="45" customHeight="1" x14ac:dyDescent="0.25">
      <c r="A1145" s="5282" t="s">
        <v>23</v>
      </c>
      <c r="B1145" s="5282" t="s">
        <v>346</v>
      </c>
      <c r="C1145" s="5282" t="s">
        <v>25</v>
      </c>
      <c r="D1145" s="5282" t="s">
        <v>347</v>
      </c>
      <c r="E1145" s="5282" t="s">
        <v>348</v>
      </c>
      <c r="F1145" s="5283">
        <f>R1145+R1146+R1147+R1148+R1149+R1150+R1151+R1152+R1153+R1154+R1155+R1156</f>
        <v>12</v>
      </c>
      <c r="G1145" s="5282" t="s">
        <v>174</v>
      </c>
      <c r="H1145" s="5284">
        <v>52.51</v>
      </c>
      <c r="I1145" s="5285">
        <v>52.21</v>
      </c>
      <c r="J1145" s="5286">
        <v>0.2288</v>
      </c>
      <c r="K1145" s="5287">
        <f>ROUND(I1145,2)+(ROUND(I1145,2)*J1145)</f>
        <v>64.155647999999999</v>
      </c>
      <c r="L1145" s="5288">
        <f>ROUND(S1145,2)+ROUND(S1146,2)+ROUND(S1147,2)+ROUND(S1148,2)+ROUND(S1149,2)+ROUND(S1150,2)+ROUND(S1151,2)+ROUND(S1152,2)+ROUND(S1153,2)+ROUND(S1154,2)+ROUND(S1155,2)+ROUND(S1156,2)</f>
        <v>769.91999999999973</v>
      </c>
      <c r="M1145" s="5282"/>
      <c r="N1145" s="5282" t="s">
        <v>312</v>
      </c>
      <c r="O1145" s="5282" t="s">
        <v>308</v>
      </c>
      <c r="P1145" s="2389" t="s">
        <v>20</v>
      </c>
      <c r="Q1145" s="2389" t="s">
        <v>29</v>
      </c>
      <c r="R1145" s="2390">
        <v>1</v>
      </c>
      <c r="S1145" s="2391">
        <f>ROUND(K1145,2)*R1145</f>
        <v>64.16</v>
      </c>
    </row>
    <row r="1146" spans="1:19" ht="45" customHeight="1" x14ac:dyDescent="0.25">
      <c r="A1146" s="4666"/>
      <c r="B1146" s="4666"/>
      <c r="C1146" s="4666"/>
      <c r="D1146" s="4666"/>
      <c r="E1146" s="4666"/>
      <c r="F1146" s="4666"/>
      <c r="G1146" s="4666"/>
      <c r="H1146" s="4666"/>
      <c r="I1146" s="4666"/>
      <c r="J1146" s="4666"/>
      <c r="K1146" s="4666"/>
      <c r="L1146" s="4666"/>
      <c r="M1146" s="4666"/>
      <c r="N1146" s="4666"/>
      <c r="O1146" s="4666"/>
      <c r="P1146" s="2389" t="s">
        <v>30</v>
      </c>
      <c r="Q1146" s="2389" t="s">
        <v>37</v>
      </c>
      <c r="R1146" s="2392">
        <v>1</v>
      </c>
      <c r="S1146" s="2393">
        <f>ROUND(K1145,2)*R1146</f>
        <v>64.16</v>
      </c>
    </row>
    <row r="1147" spans="1:19" ht="45" customHeight="1" x14ac:dyDescent="0.25">
      <c r="A1147" s="4666"/>
      <c r="B1147" s="4666"/>
      <c r="C1147" s="4666"/>
      <c r="D1147" s="4666"/>
      <c r="E1147" s="4666"/>
      <c r="F1147" s="4666"/>
      <c r="G1147" s="4666"/>
      <c r="H1147" s="4666"/>
      <c r="I1147" s="4666"/>
      <c r="J1147" s="4666"/>
      <c r="K1147" s="4666"/>
      <c r="L1147" s="4666"/>
      <c r="M1147" s="4666"/>
      <c r="N1147" s="4666"/>
      <c r="O1147" s="4666"/>
      <c r="P1147" s="2389" t="s">
        <v>38</v>
      </c>
      <c r="Q1147" s="2389" t="s">
        <v>39</v>
      </c>
      <c r="R1147" s="2394">
        <v>1</v>
      </c>
      <c r="S1147" s="2395">
        <f>ROUND(K1145,2)*R1147</f>
        <v>64.16</v>
      </c>
    </row>
    <row r="1148" spans="1:19" ht="45" customHeight="1" x14ac:dyDescent="0.25">
      <c r="A1148" s="4666"/>
      <c r="B1148" s="4666"/>
      <c r="C1148" s="4666"/>
      <c r="D1148" s="4666"/>
      <c r="E1148" s="4666"/>
      <c r="F1148" s="4666"/>
      <c r="G1148" s="4666"/>
      <c r="H1148" s="4666"/>
      <c r="I1148" s="4666"/>
      <c r="J1148" s="4666"/>
      <c r="K1148" s="4666"/>
      <c r="L1148" s="4666"/>
      <c r="M1148" s="4666"/>
      <c r="N1148" s="4666"/>
      <c r="O1148" s="4666"/>
      <c r="P1148" s="2389" t="s">
        <v>40</v>
      </c>
      <c r="Q1148" s="2389" t="s">
        <v>41</v>
      </c>
      <c r="R1148" s="2396">
        <v>1</v>
      </c>
      <c r="S1148" s="2397">
        <f>ROUND(K1145,2)*R1148</f>
        <v>64.16</v>
      </c>
    </row>
    <row r="1149" spans="1:19" ht="45" customHeight="1" x14ac:dyDescent="0.25">
      <c r="A1149" s="4666"/>
      <c r="B1149" s="4666"/>
      <c r="C1149" s="4666"/>
      <c r="D1149" s="4666"/>
      <c r="E1149" s="4666"/>
      <c r="F1149" s="4666"/>
      <c r="G1149" s="4666"/>
      <c r="H1149" s="4666"/>
      <c r="I1149" s="4666"/>
      <c r="J1149" s="4666"/>
      <c r="K1149" s="4666"/>
      <c r="L1149" s="4666"/>
      <c r="M1149" s="4666"/>
      <c r="N1149" s="4666"/>
      <c r="O1149" s="4666"/>
      <c r="P1149" s="2389" t="s">
        <v>42</v>
      </c>
      <c r="Q1149" s="2389" t="s">
        <v>43</v>
      </c>
      <c r="R1149" s="2398">
        <v>1</v>
      </c>
      <c r="S1149" s="2399">
        <f>ROUND(K1145,2)*R1149</f>
        <v>64.16</v>
      </c>
    </row>
    <row r="1150" spans="1:19" ht="45" customHeight="1" x14ac:dyDescent="0.25">
      <c r="A1150" s="4666"/>
      <c r="B1150" s="4666"/>
      <c r="C1150" s="4666"/>
      <c r="D1150" s="4666"/>
      <c r="E1150" s="4666"/>
      <c r="F1150" s="4666"/>
      <c r="G1150" s="4666"/>
      <c r="H1150" s="4666"/>
      <c r="I1150" s="4666"/>
      <c r="J1150" s="4666"/>
      <c r="K1150" s="4666"/>
      <c r="L1150" s="4666"/>
      <c r="M1150" s="4666"/>
      <c r="N1150" s="4666"/>
      <c r="O1150" s="4666"/>
      <c r="P1150" s="2389" t="s">
        <v>44</v>
      </c>
      <c r="Q1150" s="2389" t="s">
        <v>45</v>
      </c>
      <c r="R1150" s="2400">
        <v>1</v>
      </c>
      <c r="S1150" s="2401">
        <f>ROUND(K1145,2)*R1150</f>
        <v>64.16</v>
      </c>
    </row>
    <row r="1151" spans="1:19" ht="45" customHeight="1" x14ac:dyDescent="0.25">
      <c r="A1151" s="4666"/>
      <c r="B1151" s="4666"/>
      <c r="C1151" s="4666"/>
      <c r="D1151" s="4666"/>
      <c r="E1151" s="4666"/>
      <c r="F1151" s="4666"/>
      <c r="G1151" s="4666"/>
      <c r="H1151" s="4666"/>
      <c r="I1151" s="4666"/>
      <c r="J1151" s="4666"/>
      <c r="K1151" s="4666"/>
      <c r="L1151" s="4666"/>
      <c r="M1151" s="4666"/>
      <c r="N1151" s="4666"/>
      <c r="O1151" s="4666"/>
      <c r="P1151" s="2389" t="s">
        <v>46</v>
      </c>
      <c r="Q1151" s="2389" t="s">
        <v>47</v>
      </c>
      <c r="R1151" s="2402">
        <v>1</v>
      </c>
      <c r="S1151" s="2403">
        <f>ROUND(K1145,2)*R1151</f>
        <v>64.16</v>
      </c>
    </row>
    <row r="1152" spans="1:19" ht="45" customHeight="1" x14ac:dyDescent="0.25">
      <c r="A1152" s="4666"/>
      <c r="B1152" s="4666"/>
      <c r="C1152" s="4666"/>
      <c r="D1152" s="4666"/>
      <c r="E1152" s="4666"/>
      <c r="F1152" s="4666"/>
      <c r="G1152" s="4666"/>
      <c r="H1152" s="4666"/>
      <c r="I1152" s="4666"/>
      <c r="J1152" s="4666"/>
      <c r="K1152" s="4666"/>
      <c r="L1152" s="4666"/>
      <c r="M1152" s="4666"/>
      <c r="N1152" s="4666"/>
      <c r="O1152" s="4666"/>
      <c r="P1152" s="2389" t="s">
        <v>48</v>
      </c>
      <c r="Q1152" s="2389" t="s">
        <v>49</v>
      </c>
      <c r="R1152" s="2404">
        <v>1</v>
      </c>
      <c r="S1152" s="2405">
        <f>ROUND(K1145,2)*R1152</f>
        <v>64.16</v>
      </c>
    </row>
    <row r="1153" spans="1:19" ht="45" customHeight="1" x14ac:dyDescent="0.25">
      <c r="A1153" s="4666"/>
      <c r="B1153" s="4666"/>
      <c r="C1153" s="4666"/>
      <c r="D1153" s="4666"/>
      <c r="E1153" s="4666"/>
      <c r="F1153" s="4666"/>
      <c r="G1153" s="4666"/>
      <c r="H1153" s="4666"/>
      <c r="I1153" s="4666"/>
      <c r="J1153" s="4666"/>
      <c r="K1153" s="4666"/>
      <c r="L1153" s="4666"/>
      <c r="M1153" s="4666"/>
      <c r="N1153" s="4666"/>
      <c r="O1153" s="4666"/>
      <c r="P1153" s="2389" t="s">
        <v>50</v>
      </c>
      <c r="Q1153" s="2389" t="s">
        <v>51</v>
      </c>
      <c r="R1153" s="2406">
        <v>1</v>
      </c>
      <c r="S1153" s="2407">
        <f>ROUND(K1145,2)*R1153</f>
        <v>64.16</v>
      </c>
    </row>
    <row r="1154" spans="1:19" ht="45" customHeight="1" x14ac:dyDescent="0.25">
      <c r="A1154" s="4666"/>
      <c r="B1154" s="4666"/>
      <c r="C1154" s="4666"/>
      <c r="D1154" s="4666"/>
      <c r="E1154" s="4666"/>
      <c r="F1154" s="4666"/>
      <c r="G1154" s="4666"/>
      <c r="H1154" s="4666"/>
      <c r="I1154" s="4666"/>
      <c r="J1154" s="4666"/>
      <c r="K1154" s="4666"/>
      <c r="L1154" s="4666"/>
      <c r="M1154" s="4666"/>
      <c r="N1154" s="4666"/>
      <c r="O1154" s="4666"/>
      <c r="P1154" s="2389" t="s">
        <v>52</v>
      </c>
      <c r="Q1154" s="2389" t="s">
        <v>53</v>
      </c>
      <c r="R1154" s="2408">
        <v>1</v>
      </c>
      <c r="S1154" s="2409">
        <f>ROUND(K1145,2)*R1154</f>
        <v>64.16</v>
      </c>
    </row>
    <row r="1155" spans="1:19" ht="45" customHeight="1" x14ac:dyDescent="0.25">
      <c r="A1155" s="4666"/>
      <c r="B1155" s="4666"/>
      <c r="C1155" s="4666"/>
      <c r="D1155" s="4666"/>
      <c r="E1155" s="4666"/>
      <c r="F1155" s="4666"/>
      <c r="G1155" s="4666"/>
      <c r="H1155" s="4666"/>
      <c r="I1155" s="4666"/>
      <c r="J1155" s="4666"/>
      <c r="K1155" s="4666"/>
      <c r="L1155" s="4666"/>
      <c r="M1155" s="4666"/>
      <c r="N1155" s="4666"/>
      <c r="O1155" s="4666"/>
      <c r="P1155" s="2389" t="s">
        <v>54</v>
      </c>
      <c r="Q1155" s="2389" t="s">
        <v>55</v>
      </c>
      <c r="R1155" s="2410">
        <v>1</v>
      </c>
      <c r="S1155" s="2411">
        <f>ROUND(K1145,2)*R1155</f>
        <v>64.16</v>
      </c>
    </row>
    <row r="1156" spans="1:19" ht="45" customHeight="1" x14ac:dyDescent="0.25">
      <c r="A1156" s="4666"/>
      <c r="B1156" s="4666"/>
      <c r="C1156" s="4666"/>
      <c r="D1156" s="4666"/>
      <c r="E1156" s="4666"/>
      <c r="F1156" s="4666"/>
      <c r="G1156" s="4666"/>
      <c r="H1156" s="4666"/>
      <c r="I1156" s="4666"/>
      <c r="J1156" s="4666"/>
      <c r="K1156" s="4666"/>
      <c r="L1156" s="4666"/>
      <c r="M1156" s="4666"/>
      <c r="N1156" s="4666"/>
      <c r="O1156" s="4666"/>
      <c r="P1156" s="2389" t="s">
        <v>56</v>
      </c>
      <c r="Q1156" s="2389" t="s">
        <v>57</v>
      </c>
      <c r="R1156" s="2412">
        <v>1</v>
      </c>
      <c r="S1156" s="2413">
        <f>ROUND(K1145,2)*R1156</f>
        <v>64.16</v>
      </c>
    </row>
    <row r="1157" spans="1:19" ht="45" customHeight="1" x14ac:dyDescent="0.25">
      <c r="A1157" s="5289" t="s">
        <v>23</v>
      </c>
      <c r="B1157" s="5289" t="s">
        <v>349</v>
      </c>
      <c r="C1157" s="5289" t="s">
        <v>25</v>
      </c>
      <c r="D1157" s="5289" t="s">
        <v>350</v>
      </c>
      <c r="E1157" s="5289" t="s">
        <v>351</v>
      </c>
      <c r="F1157" s="5290">
        <f>R1157+R1158+R1159+R1160+R1161+R1162+R1163+R1164+R1165+R1166+R1167+R1168</f>
        <v>12</v>
      </c>
      <c r="G1157" s="5289" t="s">
        <v>174</v>
      </c>
      <c r="H1157" s="5291">
        <v>32.049999999999997</v>
      </c>
      <c r="I1157" s="5292">
        <v>32.049999999999997</v>
      </c>
      <c r="J1157" s="5293">
        <v>0.2288</v>
      </c>
      <c r="K1157" s="5294">
        <f>ROUND(I1157,2)+(ROUND(I1157,2)*J1157)</f>
        <v>39.383039999999994</v>
      </c>
      <c r="L1157" s="5295">
        <f>ROUND(S1157,2)+ROUND(S1158,2)+ROUND(S1159,2)+ROUND(S1160,2)+ROUND(S1161,2)+ROUND(S1162,2)+ROUND(S1163,2)+ROUND(S1164,2)+ROUND(S1165,2)+ROUND(S1166,2)+ROUND(S1167,2)+ROUND(S1168,2)</f>
        <v>472.56</v>
      </c>
      <c r="M1157" s="5289"/>
      <c r="N1157" s="5289" t="s">
        <v>312</v>
      </c>
      <c r="O1157" s="5289" t="s">
        <v>308</v>
      </c>
      <c r="P1157" s="2414" t="s">
        <v>20</v>
      </c>
      <c r="Q1157" s="2414" t="s">
        <v>29</v>
      </c>
      <c r="R1157" s="2415">
        <v>1</v>
      </c>
      <c r="S1157" s="2416">
        <f>ROUND(K1157,2)*R1157</f>
        <v>39.380000000000003</v>
      </c>
    </row>
    <row r="1158" spans="1:19" ht="45" customHeight="1" x14ac:dyDescent="0.25">
      <c r="A1158" s="4666"/>
      <c r="B1158" s="4666"/>
      <c r="C1158" s="4666"/>
      <c r="D1158" s="4666"/>
      <c r="E1158" s="4666"/>
      <c r="F1158" s="4666"/>
      <c r="G1158" s="4666"/>
      <c r="H1158" s="4666"/>
      <c r="I1158" s="4666"/>
      <c r="J1158" s="4666"/>
      <c r="K1158" s="4666"/>
      <c r="L1158" s="4666"/>
      <c r="M1158" s="4666"/>
      <c r="N1158" s="4666"/>
      <c r="O1158" s="4666"/>
      <c r="P1158" s="2414" t="s">
        <v>30</v>
      </c>
      <c r="Q1158" s="2414" t="s">
        <v>37</v>
      </c>
      <c r="R1158" s="2417">
        <v>1</v>
      </c>
      <c r="S1158" s="2418">
        <f>ROUND(K1157,2)*R1158</f>
        <v>39.380000000000003</v>
      </c>
    </row>
    <row r="1159" spans="1:19" ht="45" customHeight="1" x14ac:dyDescent="0.25">
      <c r="A1159" s="4666"/>
      <c r="B1159" s="4666"/>
      <c r="C1159" s="4666"/>
      <c r="D1159" s="4666"/>
      <c r="E1159" s="4666"/>
      <c r="F1159" s="4666"/>
      <c r="G1159" s="4666"/>
      <c r="H1159" s="4666"/>
      <c r="I1159" s="4666"/>
      <c r="J1159" s="4666"/>
      <c r="K1159" s="4666"/>
      <c r="L1159" s="4666"/>
      <c r="M1159" s="4666"/>
      <c r="N1159" s="4666"/>
      <c r="O1159" s="4666"/>
      <c r="P1159" s="2414" t="s">
        <v>38</v>
      </c>
      <c r="Q1159" s="2414" t="s">
        <v>39</v>
      </c>
      <c r="R1159" s="2419">
        <v>1</v>
      </c>
      <c r="S1159" s="2420">
        <f>ROUND(K1157,2)*R1159</f>
        <v>39.380000000000003</v>
      </c>
    </row>
    <row r="1160" spans="1:19" ht="45" customHeight="1" x14ac:dyDescent="0.25">
      <c r="A1160" s="4666"/>
      <c r="B1160" s="4666"/>
      <c r="C1160" s="4666"/>
      <c r="D1160" s="4666"/>
      <c r="E1160" s="4666"/>
      <c r="F1160" s="4666"/>
      <c r="G1160" s="4666"/>
      <c r="H1160" s="4666"/>
      <c r="I1160" s="4666"/>
      <c r="J1160" s="4666"/>
      <c r="K1160" s="4666"/>
      <c r="L1160" s="4666"/>
      <c r="M1160" s="4666"/>
      <c r="N1160" s="4666"/>
      <c r="O1160" s="4666"/>
      <c r="P1160" s="2414" t="s">
        <v>40</v>
      </c>
      <c r="Q1160" s="2414" t="s">
        <v>41</v>
      </c>
      <c r="R1160" s="2421">
        <v>1</v>
      </c>
      <c r="S1160" s="2422">
        <f>ROUND(K1157,2)*R1160</f>
        <v>39.380000000000003</v>
      </c>
    </row>
    <row r="1161" spans="1:19" ht="45" customHeight="1" x14ac:dyDescent="0.25">
      <c r="A1161" s="4666"/>
      <c r="B1161" s="4666"/>
      <c r="C1161" s="4666"/>
      <c r="D1161" s="4666"/>
      <c r="E1161" s="4666"/>
      <c r="F1161" s="4666"/>
      <c r="G1161" s="4666"/>
      <c r="H1161" s="4666"/>
      <c r="I1161" s="4666"/>
      <c r="J1161" s="4666"/>
      <c r="K1161" s="4666"/>
      <c r="L1161" s="4666"/>
      <c r="M1161" s="4666"/>
      <c r="N1161" s="4666"/>
      <c r="O1161" s="4666"/>
      <c r="P1161" s="2414" t="s">
        <v>42</v>
      </c>
      <c r="Q1161" s="2414" t="s">
        <v>43</v>
      </c>
      <c r="R1161" s="2423">
        <v>1</v>
      </c>
      <c r="S1161" s="2424">
        <f>ROUND(K1157,2)*R1161</f>
        <v>39.380000000000003</v>
      </c>
    </row>
    <row r="1162" spans="1:19" ht="45" customHeight="1" x14ac:dyDescent="0.25">
      <c r="A1162" s="4666"/>
      <c r="B1162" s="4666"/>
      <c r="C1162" s="4666"/>
      <c r="D1162" s="4666"/>
      <c r="E1162" s="4666"/>
      <c r="F1162" s="4666"/>
      <c r="G1162" s="4666"/>
      <c r="H1162" s="4666"/>
      <c r="I1162" s="4666"/>
      <c r="J1162" s="4666"/>
      <c r="K1162" s="4666"/>
      <c r="L1162" s="4666"/>
      <c r="M1162" s="4666"/>
      <c r="N1162" s="4666"/>
      <c r="O1162" s="4666"/>
      <c r="P1162" s="2414" t="s">
        <v>44</v>
      </c>
      <c r="Q1162" s="2414" t="s">
        <v>45</v>
      </c>
      <c r="R1162" s="2425">
        <v>1</v>
      </c>
      <c r="S1162" s="2426">
        <f>ROUND(K1157,2)*R1162</f>
        <v>39.380000000000003</v>
      </c>
    </row>
    <row r="1163" spans="1:19" ht="45" customHeight="1" x14ac:dyDescent="0.25">
      <c r="A1163" s="4666"/>
      <c r="B1163" s="4666"/>
      <c r="C1163" s="4666"/>
      <c r="D1163" s="4666"/>
      <c r="E1163" s="4666"/>
      <c r="F1163" s="4666"/>
      <c r="G1163" s="4666"/>
      <c r="H1163" s="4666"/>
      <c r="I1163" s="4666"/>
      <c r="J1163" s="4666"/>
      <c r="K1163" s="4666"/>
      <c r="L1163" s="4666"/>
      <c r="M1163" s="4666"/>
      <c r="N1163" s="4666"/>
      <c r="O1163" s="4666"/>
      <c r="P1163" s="2414" t="s">
        <v>46</v>
      </c>
      <c r="Q1163" s="2414" t="s">
        <v>47</v>
      </c>
      <c r="R1163" s="2427">
        <v>1</v>
      </c>
      <c r="S1163" s="2428">
        <f>ROUND(K1157,2)*R1163</f>
        <v>39.380000000000003</v>
      </c>
    </row>
    <row r="1164" spans="1:19" ht="45" customHeight="1" x14ac:dyDescent="0.25">
      <c r="A1164" s="4666"/>
      <c r="B1164" s="4666"/>
      <c r="C1164" s="4666"/>
      <c r="D1164" s="4666"/>
      <c r="E1164" s="4666"/>
      <c r="F1164" s="4666"/>
      <c r="G1164" s="4666"/>
      <c r="H1164" s="4666"/>
      <c r="I1164" s="4666"/>
      <c r="J1164" s="4666"/>
      <c r="K1164" s="4666"/>
      <c r="L1164" s="4666"/>
      <c r="M1164" s="4666"/>
      <c r="N1164" s="4666"/>
      <c r="O1164" s="4666"/>
      <c r="P1164" s="2414" t="s">
        <v>48</v>
      </c>
      <c r="Q1164" s="2414" t="s">
        <v>49</v>
      </c>
      <c r="R1164" s="2429">
        <v>1</v>
      </c>
      <c r="S1164" s="2430">
        <f>ROUND(K1157,2)*R1164</f>
        <v>39.380000000000003</v>
      </c>
    </row>
    <row r="1165" spans="1:19" ht="45" customHeight="1" x14ac:dyDescent="0.25">
      <c r="A1165" s="4666"/>
      <c r="B1165" s="4666"/>
      <c r="C1165" s="4666"/>
      <c r="D1165" s="4666"/>
      <c r="E1165" s="4666"/>
      <c r="F1165" s="4666"/>
      <c r="G1165" s="4666"/>
      <c r="H1165" s="4666"/>
      <c r="I1165" s="4666"/>
      <c r="J1165" s="4666"/>
      <c r="K1165" s="4666"/>
      <c r="L1165" s="4666"/>
      <c r="M1165" s="4666"/>
      <c r="N1165" s="4666"/>
      <c r="O1165" s="4666"/>
      <c r="P1165" s="2414" t="s">
        <v>50</v>
      </c>
      <c r="Q1165" s="2414" t="s">
        <v>51</v>
      </c>
      <c r="R1165" s="2431">
        <v>1</v>
      </c>
      <c r="S1165" s="2432">
        <f>ROUND(K1157,2)*R1165</f>
        <v>39.380000000000003</v>
      </c>
    </row>
    <row r="1166" spans="1:19" ht="45" customHeight="1" x14ac:dyDescent="0.25">
      <c r="A1166" s="4666"/>
      <c r="B1166" s="4666"/>
      <c r="C1166" s="4666"/>
      <c r="D1166" s="4666"/>
      <c r="E1166" s="4666"/>
      <c r="F1166" s="4666"/>
      <c r="G1166" s="4666"/>
      <c r="H1166" s="4666"/>
      <c r="I1166" s="4666"/>
      <c r="J1166" s="4666"/>
      <c r="K1166" s="4666"/>
      <c r="L1166" s="4666"/>
      <c r="M1166" s="4666"/>
      <c r="N1166" s="4666"/>
      <c r="O1166" s="4666"/>
      <c r="P1166" s="2414" t="s">
        <v>52</v>
      </c>
      <c r="Q1166" s="2414" t="s">
        <v>53</v>
      </c>
      <c r="R1166" s="2433">
        <v>1</v>
      </c>
      <c r="S1166" s="2434">
        <f>ROUND(K1157,2)*R1166</f>
        <v>39.380000000000003</v>
      </c>
    </row>
    <row r="1167" spans="1:19" ht="45" customHeight="1" x14ac:dyDescent="0.25">
      <c r="A1167" s="4666"/>
      <c r="B1167" s="4666"/>
      <c r="C1167" s="4666"/>
      <c r="D1167" s="4666"/>
      <c r="E1167" s="4666"/>
      <c r="F1167" s="4666"/>
      <c r="G1167" s="4666"/>
      <c r="H1167" s="4666"/>
      <c r="I1167" s="4666"/>
      <c r="J1167" s="4666"/>
      <c r="K1167" s="4666"/>
      <c r="L1167" s="4666"/>
      <c r="M1167" s="4666"/>
      <c r="N1167" s="4666"/>
      <c r="O1167" s="4666"/>
      <c r="P1167" s="2414" t="s">
        <v>54</v>
      </c>
      <c r="Q1167" s="2414" t="s">
        <v>55</v>
      </c>
      <c r="R1167" s="2435">
        <v>1</v>
      </c>
      <c r="S1167" s="2436">
        <f>ROUND(K1157,2)*R1167</f>
        <v>39.380000000000003</v>
      </c>
    </row>
    <row r="1168" spans="1:19" ht="45" customHeight="1" x14ac:dyDescent="0.25">
      <c r="A1168" s="4666"/>
      <c r="B1168" s="4666"/>
      <c r="C1168" s="4666"/>
      <c r="D1168" s="4666"/>
      <c r="E1168" s="4666"/>
      <c r="F1168" s="4666"/>
      <c r="G1168" s="4666"/>
      <c r="H1168" s="4666"/>
      <c r="I1168" s="4666"/>
      <c r="J1168" s="4666"/>
      <c r="K1168" s="4666"/>
      <c r="L1168" s="4666"/>
      <c r="M1168" s="4666"/>
      <c r="N1168" s="4666"/>
      <c r="O1168" s="4666"/>
      <c r="P1168" s="2414" t="s">
        <v>56</v>
      </c>
      <c r="Q1168" s="2414" t="s">
        <v>57</v>
      </c>
      <c r="R1168" s="2437">
        <v>1</v>
      </c>
      <c r="S1168" s="2438">
        <f>ROUND(K1157,2)*R1168</f>
        <v>39.380000000000003</v>
      </c>
    </row>
    <row r="1169" spans="1:19" ht="45" customHeight="1" x14ac:dyDescent="0.25">
      <c r="A1169" s="5268" t="s">
        <v>23</v>
      </c>
      <c r="B1169" s="5268" t="s">
        <v>352</v>
      </c>
      <c r="C1169" s="5268" t="s">
        <v>25</v>
      </c>
      <c r="D1169" s="5268" t="s">
        <v>353</v>
      </c>
      <c r="E1169" s="5268" t="s">
        <v>354</v>
      </c>
      <c r="F1169" s="5269">
        <f>R1169+R1170+R1171+R1172+R1173+R1174+R1175+R1176+R1177+R1178+R1179+R1180</f>
        <v>12</v>
      </c>
      <c r="G1169" s="5268" t="s">
        <v>174</v>
      </c>
      <c r="H1169" s="5270">
        <v>54.4</v>
      </c>
      <c r="I1169" s="5271">
        <v>54.4</v>
      </c>
      <c r="J1169" s="5272">
        <v>0.2288</v>
      </c>
      <c r="K1169" s="5273">
        <f>ROUND(I1169,2)+(ROUND(I1169,2)*J1169)</f>
        <v>66.846720000000005</v>
      </c>
      <c r="L1169" s="5274">
        <f>ROUND(S1169,2)+ROUND(S1170,2)+ROUND(S1171,2)+ROUND(S1172,2)+ROUND(S1173,2)+ROUND(S1174,2)+ROUND(S1175,2)+ROUND(S1176,2)+ROUND(S1177,2)+ROUND(S1178,2)+ROUND(S1179,2)+ROUND(S1180,2)</f>
        <v>802.20000000000016</v>
      </c>
      <c r="M1169" s="5268"/>
      <c r="N1169" s="5268" t="s">
        <v>312</v>
      </c>
      <c r="O1169" s="5268" t="s">
        <v>308</v>
      </c>
      <c r="P1169" s="2439" t="s">
        <v>20</v>
      </c>
      <c r="Q1169" s="2439" t="s">
        <v>29</v>
      </c>
      <c r="R1169" s="2440">
        <v>1</v>
      </c>
      <c r="S1169" s="2441">
        <f>ROUND(K1169,2)*R1169</f>
        <v>66.849999999999994</v>
      </c>
    </row>
    <row r="1170" spans="1:19" ht="45" customHeight="1" x14ac:dyDescent="0.25">
      <c r="A1170" s="4666"/>
      <c r="B1170" s="4666"/>
      <c r="C1170" s="4666"/>
      <c r="D1170" s="4666"/>
      <c r="E1170" s="4666"/>
      <c r="F1170" s="4666"/>
      <c r="G1170" s="4666"/>
      <c r="H1170" s="4666"/>
      <c r="I1170" s="4666"/>
      <c r="J1170" s="4666"/>
      <c r="K1170" s="4666"/>
      <c r="L1170" s="4666"/>
      <c r="M1170" s="4666"/>
      <c r="N1170" s="4666"/>
      <c r="O1170" s="4666"/>
      <c r="P1170" s="2439" t="s">
        <v>30</v>
      </c>
      <c r="Q1170" s="2439" t="s">
        <v>37</v>
      </c>
      <c r="R1170" s="2442">
        <v>1</v>
      </c>
      <c r="S1170" s="2443">
        <f>ROUND(K1169,2)*R1170</f>
        <v>66.849999999999994</v>
      </c>
    </row>
    <row r="1171" spans="1:19" ht="45" customHeight="1" x14ac:dyDescent="0.25">
      <c r="A1171" s="4666"/>
      <c r="B1171" s="4666"/>
      <c r="C1171" s="4666"/>
      <c r="D1171" s="4666"/>
      <c r="E1171" s="4666"/>
      <c r="F1171" s="4666"/>
      <c r="G1171" s="4666"/>
      <c r="H1171" s="4666"/>
      <c r="I1171" s="4666"/>
      <c r="J1171" s="4666"/>
      <c r="K1171" s="4666"/>
      <c r="L1171" s="4666"/>
      <c r="M1171" s="4666"/>
      <c r="N1171" s="4666"/>
      <c r="O1171" s="4666"/>
      <c r="P1171" s="2439" t="s">
        <v>38</v>
      </c>
      <c r="Q1171" s="2439" t="s">
        <v>39</v>
      </c>
      <c r="R1171" s="2444">
        <v>1</v>
      </c>
      <c r="S1171" s="2445">
        <f>ROUND(K1169,2)*R1171</f>
        <v>66.849999999999994</v>
      </c>
    </row>
    <row r="1172" spans="1:19" ht="45" customHeight="1" x14ac:dyDescent="0.25">
      <c r="A1172" s="4666"/>
      <c r="B1172" s="4666"/>
      <c r="C1172" s="4666"/>
      <c r="D1172" s="4666"/>
      <c r="E1172" s="4666"/>
      <c r="F1172" s="4666"/>
      <c r="G1172" s="4666"/>
      <c r="H1172" s="4666"/>
      <c r="I1172" s="4666"/>
      <c r="J1172" s="4666"/>
      <c r="K1172" s="4666"/>
      <c r="L1172" s="4666"/>
      <c r="M1172" s="4666"/>
      <c r="N1172" s="4666"/>
      <c r="O1172" s="4666"/>
      <c r="P1172" s="2439" t="s">
        <v>40</v>
      </c>
      <c r="Q1172" s="2439" t="s">
        <v>41</v>
      </c>
      <c r="R1172" s="2446">
        <v>1</v>
      </c>
      <c r="S1172" s="2447">
        <f>ROUND(K1169,2)*R1172</f>
        <v>66.849999999999994</v>
      </c>
    </row>
    <row r="1173" spans="1:19" ht="45" customHeight="1" x14ac:dyDescent="0.25">
      <c r="A1173" s="4666"/>
      <c r="B1173" s="4666"/>
      <c r="C1173" s="4666"/>
      <c r="D1173" s="4666"/>
      <c r="E1173" s="4666"/>
      <c r="F1173" s="4666"/>
      <c r="G1173" s="4666"/>
      <c r="H1173" s="4666"/>
      <c r="I1173" s="4666"/>
      <c r="J1173" s="4666"/>
      <c r="K1173" s="4666"/>
      <c r="L1173" s="4666"/>
      <c r="M1173" s="4666"/>
      <c r="N1173" s="4666"/>
      <c r="O1173" s="4666"/>
      <c r="P1173" s="2439" t="s">
        <v>42</v>
      </c>
      <c r="Q1173" s="2439" t="s">
        <v>43</v>
      </c>
      <c r="R1173" s="2448">
        <v>1</v>
      </c>
      <c r="S1173" s="2449">
        <f>ROUND(K1169,2)*R1173</f>
        <v>66.849999999999994</v>
      </c>
    </row>
    <row r="1174" spans="1:19" ht="45" customHeight="1" x14ac:dyDescent="0.25">
      <c r="A1174" s="4666"/>
      <c r="B1174" s="4666"/>
      <c r="C1174" s="4666"/>
      <c r="D1174" s="4666"/>
      <c r="E1174" s="4666"/>
      <c r="F1174" s="4666"/>
      <c r="G1174" s="4666"/>
      <c r="H1174" s="4666"/>
      <c r="I1174" s="4666"/>
      <c r="J1174" s="4666"/>
      <c r="K1174" s="4666"/>
      <c r="L1174" s="4666"/>
      <c r="M1174" s="4666"/>
      <c r="N1174" s="4666"/>
      <c r="O1174" s="4666"/>
      <c r="P1174" s="2439" t="s">
        <v>44</v>
      </c>
      <c r="Q1174" s="2439" t="s">
        <v>45</v>
      </c>
      <c r="R1174" s="2450">
        <v>1</v>
      </c>
      <c r="S1174" s="2451">
        <f>ROUND(K1169,2)*R1174</f>
        <v>66.849999999999994</v>
      </c>
    </row>
    <row r="1175" spans="1:19" ht="45" customHeight="1" x14ac:dyDescent="0.25">
      <c r="A1175" s="4666"/>
      <c r="B1175" s="4666"/>
      <c r="C1175" s="4666"/>
      <c r="D1175" s="4666"/>
      <c r="E1175" s="4666"/>
      <c r="F1175" s="4666"/>
      <c r="G1175" s="4666"/>
      <c r="H1175" s="4666"/>
      <c r="I1175" s="4666"/>
      <c r="J1175" s="4666"/>
      <c r="K1175" s="4666"/>
      <c r="L1175" s="4666"/>
      <c r="M1175" s="4666"/>
      <c r="N1175" s="4666"/>
      <c r="O1175" s="4666"/>
      <c r="P1175" s="2439" t="s">
        <v>46</v>
      </c>
      <c r="Q1175" s="2439" t="s">
        <v>47</v>
      </c>
      <c r="R1175" s="2452">
        <v>1</v>
      </c>
      <c r="S1175" s="2453">
        <f>ROUND(K1169,2)*R1175</f>
        <v>66.849999999999994</v>
      </c>
    </row>
    <row r="1176" spans="1:19" ht="45" customHeight="1" x14ac:dyDescent="0.25">
      <c r="A1176" s="4666"/>
      <c r="B1176" s="4666"/>
      <c r="C1176" s="4666"/>
      <c r="D1176" s="4666"/>
      <c r="E1176" s="4666"/>
      <c r="F1176" s="4666"/>
      <c r="G1176" s="4666"/>
      <c r="H1176" s="4666"/>
      <c r="I1176" s="4666"/>
      <c r="J1176" s="4666"/>
      <c r="K1176" s="4666"/>
      <c r="L1176" s="4666"/>
      <c r="M1176" s="4666"/>
      <c r="N1176" s="4666"/>
      <c r="O1176" s="4666"/>
      <c r="P1176" s="2439" t="s">
        <v>48</v>
      </c>
      <c r="Q1176" s="2439" t="s">
        <v>49</v>
      </c>
      <c r="R1176" s="2454">
        <v>1</v>
      </c>
      <c r="S1176" s="2455">
        <f>ROUND(K1169,2)*R1176</f>
        <v>66.849999999999994</v>
      </c>
    </row>
    <row r="1177" spans="1:19" ht="45" customHeight="1" x14ac:dyDescent="0.25">
      <c r="A1177" s="4666"/>
      <c r="B1177" s="4666"/>
      <c r="C1177" s="4666"/>
      <c r="D1177" s="4666"/>
      <c r="E1177" s="4666"/>
      <c r="F1177" s="4666"/>
      <c r="G1177" s="4666"/>
      <c r="H1177" s="4666"/>
      <c r="I1177" s="4666"/>
      <c r="J1177" s="4666"/>
      <c r="K1177" s="4666"/>
      <c r="L1177" s="4666"/>
      <c r="M1177" s="4666"/>
      <c r="N1177" s="4666"/>
      <c r="O1177" s="4666"/>
      <c r="P1177" s="2439" t="s">
        <v>50</v>
      </c>
      <c r="Q1177" s="2439" t="s">
        <v>51</v>
      </c>
      <c r="R1177" s="2456">
        <v>1</v>
      </c>
      <c r="S1177" s="2457">
        <f>ROUND(K1169,2)*R1177</f>
        <v>66.849999999999994</v>
      </c>
    </row>
    <row r="1178" spans="1:19" ht="45" customHeight="1" x14ac:dyDescent="0.25">
      <c r="A1178" s="4666"/>
      <c r="B1178" s="4666"/>
      <c r="C1178" s="4666"/>
      <c r="D1178" s="4666"/>
      <c r="E1178" s="4666"/>
      <c r="F1178" s="4666"/>
      <c r="G1178" s="4666"/>
      <c r="H1178" s="4666"/>
      <c r="I1178" s="4666"/>
      <c r="J1178" s="4666"/>
      <c r="K1178" s="4666"/>
      <c r="L1178" s="4666"/>
      <c r="M1178" s="4666"/>
      <c r="N1178" s="4666"/>
      <c r="O1178" s="4666"/>
      <c r="P1178" s="2439" t="s">
        <v>52</v>
      </c>
      <c r="Q1178" s="2439" t="s">
        <v>53</v>
      </c>
      <c r="R1178" s="2458">
        <v>1</v>
      </c>
      <c r="S1178" s="2459">
        <f>ROUND(K1169,2)*R1178</f>
        <v>66.849999999999994</v>
      </c>
    </row>
    <row r="1179" spans="1:19" ht="45" customHeight="1" x14ac:dyDescent="0.25">
      <c r="A1179" s="4666"/>
      <c r="B1179" s="4666"/>
      <c r="C1179" s="4666"/>
      <c r="D1179" s="4666"/>
      <c r="E1179" s="4666"/>
      <c r="F1179" s="4666"/>
      <c r="G1179" s="4666"/>
      <c r="H1179" s="4666"/>
      <c r="I1179" s="4666"/>
      <c r="J1179" s="4666"/>
      <c r="K1179" s="4666"/>
      <c r="L1179" s="4666"/>
      <c r="M1179" s="4666"/>
      <c r="N1179" s="4666"/>
      <c r="O1179" s="4666"/>
      <c r="P1179" s="2439" t="s">
        <v>54</v>
      </c>
      <c r="Q1179" s="2439" t="s">
        <v>55</v>
      </c>
      <c r="R1179" s="2460">
        <v>1</v>
      </c>
      <c r="S1179" s="2461">
        <f>ROUND(K1169,2)*R1179</f>
        <v>66.849999999999994</v>
      </c>
    </row>
    <row r="1180" spans="1:19" ht="45" customHeight="1" x14ac:dyDescent="0.25">
      <c r="A1180" s="4666"/>
      <c r="B1180" s="4666"/>
      <c r="C1180" s="4666"/>
      <c r="D1180" s="4666"/>
      <c r="E1180" s="4666"/>
      <c r="F1180" s="4666"/>
      <c r="G1180" s="4666"/>
      <c r="H1180" s="4666"/>
      <c r="I1180" s="4666"/>
      <c r="J1180" s="4666"/>
      <c r="K1180" s="4666"/>
      <c r="L1180" s="4666"/>
      <c r="M1180" s="4666"/>
      <c r="N1180" s="4666"/>
      <c r="O1180" s="4666"/>
      <c r="P1180" s="2439" t="s">
        <v>56</v>
      </c>
      <c r="Q1180" s="2439" t="s">
        <v>57</v>
      </c>
      <c r="R1180" s="2462">
        <v>1</v>
      </c>
      <c r="S1180" s="2463">
        <f>ROUND(K1169,2)*R1180</f>
        <v>66.849999999999994</v>
      </c>
    </row>
    <row r="1181" spans="1:19" ht="45" customHeight="1" x14ac:dyDescent="0.25">
      <c r="A1181" s="5275" t="s">
        <v>23</v>
      </c>
      <c r="B1181" s="5275" t="s">
        <v>355</v>
      </c>
      <c r="C1181" s="5275" t="s">
        <v>25</v>
      </c>
      <c r="D1181" s="5275" t="s">
        <v>356</v>
      </c>
      <c r="E1181" s="5275" t="s">
        <v>357</v>
      </c>
      <c r="F1181" s="5276">
        <f>R1181+R1182+R1183+R1184+R1185+R1186+R1187+R1188+R1189+R1190+R1191+R1192</f>
        <v>24</v>
      </c>
      <c r="G1181" s="5275" t="s">
        <v>174</v>
      </c>
      <c r="H1181" s="5277">
        <v>10.33</v>
      </c>
      <c r="I1181" s="5278">
        <v>10.33</v>
      </c>
      <c r="J1181" s="5279">
        <v>0.2288</v>
      </c>
      <c r="K1181" s="5280">
        <f>ROUND(I1181,2)+(ROUND(I1181,2)*J1181)</f>
        <v>12.693504000000001</v>
      </c>
      <c r="L1181" s="5281">
        <f>ROUND(S1181,2)+ROUND(S1182,2)+ROUND(S1183,2)+ROUND(S1184,2)+ROUND(S1185,2)+ROUND(S1186,2)+ROUND(S1187,2)+ROUND(S1188,2)+ROUND(S1189,2)+ROUND(S1190,2)+ROUND(S1191,2)+ROUND(S1192,2)</f>
        <v>304.56</v>
      </c>
      <c r="M1181" s="5275"/>
      <c r="N1181" s="5275" t="s">
        <v>312</v>
      </c>
      <c r="O1181" s="5275" t="s">
        <v>308</v>
      </c>
      <c r="P1181" s="2464" t="s">
        <v>20</v>
      </c>
      <c r="Q1181" s="2464" t="s">
        <v>29</v>
      </c>
      <c r="R1181" s="2465">
        <v>2</v>
      </c>
      <c r="S1181" s="2466">
        <f>ROUND(K1181,2)*R1181</f>
        <v>25.38</v>
      </c>
    </row>
    <row r="1182" spans="1:19" ht="45" customHeight="1" x14ac:dyDescent="0.25">
      <c r="A1182" s="4666"/>
      <c r="B1182" s="4666"/>
      <c r="C1182" s="4666"/>
      <c r="D1182" s="4666"/>
      <c r="E1182" s="4666"/>
      <c r="F1182" s="4666"/>
      <c r="G1182" s="4666"/>
      <c r="H1182" s="4666"/>
      <c r="I1182" s="4666"/>
      <c r="J1182" s="4666"/>
      <c r="K1182" s="4666"/>
      <c r="L1182" s="4666"/>
      <c r="M1182" s="4666"/>
      <c r="N1182" s="4666"/>
      <c r="O1182" s="4666"/>
      <c r="P1182" s="2464" t="s">
        <v>30</v>
      </c>
      <c r="Q1182" s="2464" t="s">
        <v>37</v>
      </c>
      <c r="R1182" s="2467">
        <v>2</v>
      </c>
      <c r="S1182" s="2468">
        <f>ROUND(K1181,2)*R1182</f>
        <v>25.38</v>
      </c>
    </row>
    <row r="1183" spans="1:19" ht="45" customHeight="1" x14ac:dyDescent="0.25">
      <c r="A1183" s="4666"/>
      <c r="B1183" s="4666"/>
      <c r="C1183" s="4666"/>
      <c r="D1183" s="4666"/>
      <c r="E1183" s="4666"/>
      <c r="F1183" s="4666"/>
      <c r="G1183" s="4666"/>
      <c r="H1183" s="4666"/>
      <c r="I1183" s="4666"/>
      <c r="J1183" s="4666"/>
      <c r="K1183" s="4666"/>
      <c r="L1183" s="4666"/>
      <c r="M1183" s="4666"/>
      <c r="N1183" s="4666"/>
      <c r="O1183" s="4666"/>
      <c r="P1183" s="2464" t="s">
        <v>38</v>
      </c>
      <c r="Q1183" s="2464" t="s">
        <v>39</v>
      </c>
      <c r="R1183" s="2469">
        <v>2</v>
      </c>
      <c r="S1183" s="2470">
        <f>ROUND(K1181,2)*R1183</f>
        <v>25.38</v>
      </c>
    </row>
    <row r="1184" spans="1:19" ht="45" customHeight="1" x14ac:dyDescent="0.25">
      <c r="A1184" s="4666"/>
      <c r="B1184" s="4666"/>
      <c r="C1184" s="4666"/>
      <c r="D1184" s="4666"/>
      <c r="E1184" s="4666"/>
      <c r="F1184" s="4666"/>
      <c r="G1184" s="4666"/>
      <c r="H1184" s="4666"/>
      <c r="I1184" s="4666"/>
      <c r="J1184" s="4666"/>
      <c r="K1184" s="4666"/>
      <c r="L1184" s="4666"/>
      <c r="M1184" s="4666"/>
      <c r="N1184" s="4666"/>
      <c r="O1184" s="4666"/>
      <c r="P1184" s="2464" t="s">
        <v>40</v>
      </c>
      <c r="Q1184" s="2464" t="s">
        <v>41</v>
      </c>
      <c r="R1184" s="2471">
        <v>2</v>
      </c>
      <c r="S1184" s="2472">
        <f>ROUND(K1181,2)*R1184</f>
        <v>25.38</v>
      </c>
    </row>
    <row r="1185" spans="1:19" ht="45" customHeight="1" x14ac:dyDescent="0.25">
      <c r="A1185" s="4666"/>
      <c r="B1185" s="4666"/>
      <c r="C1185" s="4666"/>
      <c r="D1185" s="4666"/>
      <c r="E1185" s="4666"/>
      <c r="F1185" s="4666"/>
      <c r="G1185" s="4666"/>
      <c r="H1185" s="4666"/>
      <c r="I1185" s="4666"/>
      <c r="J1185" s="4666"/>
      <c r="K1185" s="4666"/>
      <c r="L1185" s="4666"/>
      <c r="M1185" s="4666"/>
      <c r="N1185" s="4666"/>
      <c r="O1185" s="4666"/>
      <c r="P1185" s="2464" t="s">
        <v>42</v>
      </c>
      <c r="Q1185" s="2464" t="s">
        <v>43</v>
      </c>
      <c r="R1185" s="2473">
        <v>2</v>
      </c>
      <c r="S1185" s="2474">
        <f>ROUND(K1181,2)*R1185</f>
        <v>25.38</v>
      </c>
    </row>
    <row r="1186" spans="1:19" ht="45" customHeight="1" x14ac:dyDescent="0.25">
      <c r="A1186" s="4666"/>
      <c r="B1186" s="4666"/>
      <c r="C1186" s="4666"/>
      <c r="D1186" s="4666"/>
      <c r="E1186" s="4666"/>
      <c r="F1186" s="4666"/>
      <c r="G1186" s="4666"/>
      <c r="H1186" s="4666"/>
      <c r="I1186" s="4666"/>
      <c r="J1186" s="4666"/>
      <c r="K1186" s="4666"/>
      <c r="L1186" s="4666"/>
      <c r="M1186" s="4666"/>
      <c r="N1186" s="4666"/>
      <c r="O1186" s="4666"/>
      <c r="P1186" s="2464" t="s">
        <v>44</v>
      </c>
      <c r="Q1186" s="2464" t="s">
        <v>45</v>
      </c>
      <c r="R1186" s="2475">
        <v>2</v>
      </c>
      <c r="S1186" s="2476">
        <f>ROUND(K1181,2)*R1186</f>
        <v>25.38</v>
      </c>
    </row>
    <row r="1187" spans="1:19" ht="45" customHeight="1" x14ac:dyDescent="0.25">
      <c r="A1187" s="4666"/>
      <c r="B1187" s="4666"/>
      <c r="C1187" s="4666"/>
      <c r="D1187" s="4666"/>
      <c r="E1187" s="4666"/>
      <c r="F1187" s="4666"/>
      <c r="G1187" s="4666"/>
      <c r="H1187" s="4666"/>
      <c r="I1187" s="4666"/>
      <c r="J1187" s="4666"/>
      <c r="K1187" s="4666"/>
      <c r="L1187" s="4666"/>
      <c r="M1187" s="4666"/>
      <c r="N1187" s="4666"/>
      <c r="O1187" s="4666"/>
      <c r="P1187" s="2464" t="s">
        <v>46</v>
      </c>
      <c r="Q1187" s="2464" t="s">
        <v>47</v>
      </c>
      <c r="R1187" s="2477">
        <v>2</v>
      </c>
      <c r="S1187" s="2478">
        <f>ROUND(K1181,2)*R1187</f>
        <v>25.38</v>
      </c>
    </row>
    <row r="1188" spans="1:19" ht="45" customHeight="1" x14ac:dyDescent="0.25">
      <c r="A1188" s="4666"/>
      <c r="B1188" s="4666"/>
      <c r="C1188" s="4666"/>
      <c r="D1188" s="4666"/>
      <c r="E1188" s="4666"/>
      <c r="F1188" s="4666"/>
      <c r="G1188" s="4666"/>
      <c r="H1188" s="4666"/>
      <c r="I1188" s="4666"/>
      <c r="J1188" s="4666"/>
      <c r="K1188" s="4666"/>
      <c r="L1188" s="4666"/>
      <c r="M1188" s="4666"/>
      <c r="N1188" s="4666"/>
      <c r="O1188" s="4666"/>
      <c r="P1188" s="2464" t="s">
        <v>48</v>
      </c>
      <c r="Q1188" s="2464" t="s">
        <v>49</v>
      </c>
      <c r="R1188" s="2479">
        <v>2</v>
      </c>
      <c r="S1188" s="2480">
        <f>ROUND(K1181,2)*R1188</f>
        <v>25.38</v>
      </c>
    </row>
    <row r="1189" spans="1:19" ht="45" customHeight="1" x14ac:dyDescent="0.25">
      <c r="A1189" s="4666"/>
      <c r="B1189" s="4666"/>
      <c r="C1189" s="4666"/>
      <c r="D1189" s="4666"/>
      <c r="E1189" s="4666"/>
      <c r="F1189" s="4666"/>
      <c r="G1189" s="4666"/>
      <c r="H1189" s="4666"/>
      <c r="I1189" s="4666"/>
      <c r="J1189" s="4666"/>
      <c r="K1189" s="4666"/>
      <c r="L1189" s="4666"/>
      <c r="M1189" s="4666"/>
      <c r="N1189" s="4666"/>
      <c r="O1189" s="4666"/>
      <c r="P1189" s="2464" t="s">
        <v>50</v>
      </c>
      <c r="Q1189" s="2464" t="s">
        <v>51</v>
      </c>
      <c r="R1189" s="2481">
        <v>2</v>
      </c>
      <c r="S1189" s="2482">
        <f>ROUND(K1181,2)*R1189</f>
        <v>25.38</v>
      </c>
    </row>
    <row r="1190" spans="1:19" ht="45" customHeight="1" x14ac:dyDescent="0.25">
      <c r="A1190" s="4666"/>
      <c r="B1190" s="4666"/>
      <c r="C1190" s="4666"/>
      <c r="D1190" s="4666"/>
      <c r="E1190" s="4666"/>
      <c r="F1190" s="4666"/>
      <c r="G1190" s="4666"/>
      <c r="H1190" s="4666"/>
      <c r="I1190" s="4666"/>
      <c r="J1190" s="4666"/>
      <c r="K1190" s="4666"/>
      <c r="L1190" s="4666"/>
      <c r="M1190" s="4666"/>
      <c r="N1190" s="4666"/>
      <c r="O1190" s="4666"/>
      <c r="P1190" s="2464" t="s">
        <v>52</v>
      </c>
      <c r="Q1190" s="2464" t="s">
        <v>53</v>
      </c>
      <c r="R1190" s="2483">
        <v>2</v>
      </c>
      <c r="S1190" s="2484">
        <f>ROUND(K1181,2)*R1190</f>
        <v>25.38</v>
      </c>
    </row>
    <row r="1191" spans="1:19" ht="45" customHeight="1" x14ac:dyDescent="0.25">
      <c r="A1191" s="4666"/>
      <c r="B1191" s="4666"/>
      <c r="C1191" s="4666"/>
      <c r="D1191" s="4666"/>
      <c r="E1191" s="4666"/>
      <c r="F1191" s="4666"/>
      <c r="G1191" s="4666"/>
      <c r="H1191" s="4666"/>
      <c r="I1191" s="4666"/>
      <c r="J1191" s="4666"/>
      <c r="K1191" s="4666"/>
      <c r="L1191" s="4666"/>
      <c r="M1191" s="4666"/>
      <c r="N1191" s="4666"/>
      <c r="O1191" s="4666"/>
      <c r="P1191" s="2464" t="s">
        <v>54</v>
      </c>
      <c r="Q1191" s="2464" t="s">
        <v>55</v>
      </c>
      <c r="R1191" s="2485">
        <v>2</v>
      </c>
      <c r="S1191" s="2486">
        <f>ROUND(K1181,2)*R1191</f>
        <v>25.38</v>
      </c>
    </row>
    <row r="1192" spans="1:19" ht="45" customHeight="1" x14ac:dyDescent="0.25">
      <c r="A1192" s="4666"/>
      <c r="B1192" s="4666"/>
      <c r="C1192" s="4666"/>
      <c r="D1192" s="4666"/>
      <c r="E1192" s="4666"/>
      <c r="F1192" s="4666"/>
      <c r="G1192" s="4666"/>
      <c r="H1192" s="4666"/>
      <c r="I1192" s="4666"/>
      <c r="J1192" s="4666"/>
      <c r="K1192" s="4666"/>
      <c r="L1192" s="4666"/>
      <c r="M1192" s="4666"/>
      <c r="N1192" s="4666"/>
      <c r="O1192" s="4666"/>
      <c r="P1192" s="2464" t="s">
        <v>56</v>
      </c>
      <c r="Q1192" s="2464" t="s">
        <v>57</v>
      </c>
      <c r="R1192" s="2487">
        <v>2</v>
      </c>
      <c r="S1192" s="2488">
        <f>ROUND(K1181,2)*R1192</f>
        <v>25.38</v>
      </c>
    </row>
    <row r="1193" spans="1:19" ht="45" customHeight="1" x14ac:dyDescent="0.25">
      <c r="A1193" s="5254" t="s">
        <v>23</v>
      </c>
      <c r="B1193" s="5254" t="s">
        <v>358</v>
      </c>
      <c r="C1193" s="5254" t="s">
        <v>25</v>
      </c>
      <c r="D1193" s="5254" t="s">
        <v>359</v>
      </c>
      <c r="E1193" s="5254" t="s">
        <v>360</v>
      </c>
      <c r="F1193" s="5255">
        <f>R1193+R1194+R1195+R1196+R1197+R1198+R1199+R1200+R1201+R1202+R1203+R1204</f>
        <v>144</v>
      </c>
      <c r="G1193" s="5254" t="s">
        <v>174</v>
      </c>
      <c r="H1193" s="5256">
        <v>12.58</v>
      </c>
      <c r="I1193" s="5257">
        <v>12.58</v>
      </c>
      <c r="J1193" s="5258">
        <v>0.2288</v>
      </c>
      <c r="K1193" s="5259">
        <f>ROUND(I1193,2)+(ROUND(I1193,2)*J1193)</f>
        <v>15.458304</v>
      </c>
      <c r="L1193" s="5260">
        <f>ROUND(S1193,2)+ROUND(S1194,2)+ROUND(S1195,2)+ROUND(S1196,2)+ROUND(S1197,2)+ROUND(S1198,2)+ROUND(S1199,2)+ROUND(S1200,2)+ROUND(S1201,2)+ROUND(S1202,2)+ROUND(S1203,2)+ROUND(S1204,2)</f>
        <v>2226.2400000000002</v>
      </c>
      <c r="M1193" s="5254"/>
      <c r="N1193" s="5254" t="s">
        <v>312</v>
      </c>
      <c r="O1193" s="5254" t="s">
        <v>308</v>
      </c>
      <c r="P1193" s="2489" t="s">
        <v>20</v>
      </c>
      <c r="Q1193" s="2489" t="s">
        <v>29</v>
      </c>
      <c r="R1193" s="2490">
        <v>12</v>
      </c>
      <c r="S1193" s="2491">
        <f>ROUND(K1193,2)*R1193</f>
        <v>185.52</v>
      </c>
    </row>
    <row r="1194" spans="1:19" ht="45" customHeight="1" x14ac:dyDescent="0.25">
      <c r="A1194" s="4666"/>
      <c r="B1194" s="4666"/>
      <c r="C1194" s="4666"/>
      <c r="D1194" s="4666"/>
      <c r="E1194" s="4666"/>
      <c r="F1194" s="4666"/>
      <c r="G1194" s="4666"/>
      <c r="H1194" s="4666"/>
      <c r="I1194" s="4666"/>
      <c r="J1194" s="4666"/>
      <c r="K1194" s="4666"/>
      <c r="L1194" s="4666"/>
      <c r="M1194" s="4666"/>
      <c r="N1194" s="4666"/>
      <c r="O1194" s="4666"/>
      <c r="P1194" s="2489" t="s">
        <v>30</v>
      </c>
      <c r="Q1194" s="2489" t="s">
        <v>37</v>
      </c>
      <c r="R1194" s="2492">
        <v>12</v>
      </c>
      <c r="S1194" s="2493">
        <f>ROUND(K1193,2)*R1194</f>
        <v>185.52</v>
      </c>
    </row>
    <row r="1195" spans="1:19" ht="45" customHeight="1" x14ac:dyDescent="0.25">
      <c r="A1195" s="4666"/>
      <c r="B1195" s="4666"/>
      <c r="C1195" s="4666"/>
      <c r="D1195" s="4666"/>
      <c r="E1195" s="4666"/>
      <c r="F1195" s="4666"/>
      <c r="G1195" s="4666"/>
      <c r="H1195" s="4666"/>
      <c r="I1195" s="4666"/>
      <c r="J1195" s="4666"/>
      <c r="K1195" s="4666"/>
      <c r="L1195" s="4666"/>
      <c r="M1195" s="4666"/>
      <c r="N1195" s="4666"/>
      <c r="O1195" s="4666"/>
      <c r="P1195" s="2489" t="s">
        <v>38</v>
      </c>
      <c r="Q1195" s="2489" t="s">
        <v>39</v>
      </c>
      <c r="R1195" s="2494">
        <v>12</v>
      </c>
      <c r="S1195" s="2495">
        <f>ROUND(K1193,2)*R1195</f>
        <v>185.52</v>
      </c>
    </row>
    <row r="1196" spans="1:19" ht="45" customHeight="1" x14ac:dyDescent="0.25">
      <c r="A1196" s="4666"/>
      <c r="B1196" s="4666"/>
      <c r="C1196" s="4666"/>
      <c r="D1196" s="4666"/>
      <c r="E1196" s="4666"/>
      <c r="F1196" s="4666"/>
      <c r="G1196" s="4666"/>
      <c r="H1196" s="4666"/>
      <c r="I1196" s="4666"/>
      <c r="J1196" s="4666"/>
      <c r="K1196" s="4666"/>
      <c r="L1196" s="4666"/>
      <c r="M1196" s="4666"/>
      <c r="N1196" s="4666"/>
      <c r="O1196" s="4666"/>
      <c r="P1196" s="2489" t="s">
        <v>40</v>
      </c>
      <c r="Q1196" s="2489" t="s">
        <v>41</v>
      </c>
      <c r="R1196" s="2496">
        <v>12</v>
      </c>
      <c r="S1196" s="2497">
        <f>ROUND(K1193,2)*R1196</f>
        <v>185.52</v>
      </c>
    </row>
    <row r="1197" spans="1:19" ht="45" customHeight="1" x14ac:dyDescent="0.25">
      <c r="A1197" s="4666"/>
      <c r="B1197" s="4666"/>
      <c r="C1197" s="4666"/>
      <c r="D1197" s="4666"/>
      <c r="E1197" s="4666"/>
      <c r="F1197" s="4666"/>
      <c r="G1197" s="4666"/>
      <c r="H1197" s="4666"/>
      <c r="I1197" s="4666"/>
      <c r="J1197" s="4666"/>
      <c r="K1197" s="4666"/>
      <c r="L1197" s="4666"/>
      <c r="M1197" s="4666"/>
      <c r="N1197" s="4666"/>
      <c r="O1197" s="4666"/>
      <c r="P1197" s="2489" t="s">
        <v>42</v>
      </c>
      <c r="Q1197" s="2489" t="s">
        <v>43</v>
      </c>
      <c r="R1197" s="2498">
        <v>12</v>
      </c>
      <c r="S1197" s="2499">
        <f>ROUND(K1193,2)*R1197</f>
        <v>185.52</v>
      </c>
    </row>
    <row r="1198" spans="1:19" ht="45" customHeight="1" x14ac:dyDescent="0.25">
      <c r="A1198" s="4666"/>
      <c r="B1198" s="4666"/>
      <c r="C1198" s="4666"/>
      <c r="D1198" s="4666"/>
      <c r="E1198" s="4666"/>
      <c r="F1198" s="4666"/>
      <c r="G1198" s="4666"/>
      <c r="H1198" s="4666"/>
      <c r="I1198" s="4666"/>
      <c r="J1198" s="4666"/>
      <c r="K1198" s="4666"/>
      <c r="L1198" s="4666"/>
      <c r="M1198" s="4666"/>
      <c r="N1198" s="4666"/>
      <c r="O1198" s="4666"/>
      <c r="P1198" s="2489" t="s">
        <v>44</v>
      </c>
      <c r="Q1198" s="2489" t="s">
        <v>45</v>
      </c>
      <c r="R1198" s="2500">
        <v>12</v>
      </c>
      <c r="S1198" s="2501">
        <f>ROUND(K1193,2)*R1198</f>
        <v>185.52</v>
      </c>
    </row>
    <row r="1199" spans="1:19" ht="45" customHeight="1" x14ac:dyDescent="0.25">
      <c r="A1199" s="4666"/>
      <c r="B1199" s="4666"/>
      <c r="C1199" s="4666"/>
      <c r="D1199" s="4666"/>
      <c r="E1199" s="4666"/>
      <c r="F1199" s="4666"/>
      <c r="G1199" s="4666"/>
      <c r="H1199" s="4666"/>
      <c r="I1199" s="4666"/>
      <c r="J1199" s="4666"/>
      <c r="K1199" s="4666"/>
      <c r="L1199" s="4666"/>
      <c r="M1199" s="4666"/>
      <c r="N1199" s="4666"/>
      <c r="O1199" s="4666"/>
      <c r="P1199" s="2489" t="s">
        <v>46</v>
      </c>
      <c r="Q1199" s="2489" t="s">
        <v>47</v>
      </c>
      <c r="R1199" s="2502">
        <v>12</v>
      </c>
      <c r="S1199" s="2503">
        <f>ROUND(K1193,2)*R1199</f>
        <v>185.52</v>
      </c>
    </row>
    <row r="1200" spans="1:19" ht="45" customHeight="1" x14ac:dyDescent="0.25">
      <c r="A1200" s="4666"/>
      <c r="B1200" s="4666"/>
      <c r="C1200" s="4666"/>
      <c r="D1200" s="4666"/>
      <c r="E1200" s="4666"/>
      <c r="F1200" s="4666"/>
      <c r="G1200" s="4666"/>
      <c r="H1200" s="4666"/>
      <c r="I1200" s="4666"/>
      <c r="J1200" s="4666"/>
      <c r="K1200" s="4666"/>
      <c r="L1200" s="4666"/>
      <c r="M1200" s="4666"/>
      <c r="N1200" s="4666"/>
      <c r="O1200" s="4666"/>
      <c r="P1200" s="2489" t="s">
        <v>48</v>
      </c>
      <c r="Q1200" s="2489" t="s">
        <v>49</v>
      </c>
      <c r="R1200" s="2504">
        <v>12</v>
      </c>
      <c r="S1200" s="2505">
        <f>ROUND(K1193,2)*R1200</f>
        <v>185.52</v>
      </c>
    </row>
    <row r="1201" spans="1:19" ht="45" customHeight="1" x14ac:dyDescent="0.25">
      <c r="A1201" s="4666"/>
      <c r="B1201" s="4666"/>
      <c r="C1201" s="4666"/>
      <c r="D1201" s="4666"/>
      <c r="E1201" s="4666"/>
      <c r="F1201" s="4666"/>
      <c r="G1201" s="4666"/>
      <c r="H1201" s="4666"/>
      <c r="I1201" s="4666"/>
      <c r="J1201" s="4666"/>
      <c r="K1201" s="4666"/>
      <c r="L1201" s="4666"/>
      <c r="M1201" s="4666"/>
      <c r="N1201" s="4666"/>
      <c r="O1201" s="4666"/>
      <c r="P1201" s="2489" t="s">
        <v>50</v>
      </c>
      <c r="Q1201" s="2489" t="s">
        <v>51</v>
      </c>
      <c r="R1201" s="2506">
        <v>12</v>
      </c>
      <c r="S1201" s="2507">
        <f>ROUND(K1193,2)*R1201</f>
        <v>185.52</v>
      </c>
    </row>
    <row r="1202" spans="1:19" ht="45" customHeight="1" x14ac:dyDescent="0.25">
      <c r="A1202" s="4666"/>
      <c r="B1202" s="4666"/>
      <c r="C1202" s="4666"/>
      <c r="D1202" s="4666"/>
      <c r="E1202" s="4666"/>
      <c r="F1202" s="4666"/>
      <c r="G1202" s="4666"/>
      <c r="H1202" s="4666"/>
      <c r="I1202" s="4666"/>
      <c r="J1202" s="4666"/>
      <c r="K1202" s="4666"/>
      <c r="L1202" s="4666"/>
      <c r="M1202" s="4666"/>
      <c r="N1202" s="4666"/>
      <c r="O1202" s="4666"/>
      <c r="P1202" s="2489" t="s">
        <v>52</v>
      </c>
      <c r="Q1202" s="2489" t="s">
        <v>53</v>
      </c>
      <c r="R1202" s="2508">
        <v>12</v>
      </c>
      <c r="S1202" s="2509">
        <f>ROUND(K1193,2)*R1202</f>
        <v>185.52</v>
      </c>
    </row>
    <row r="1203" spans="1:19" ht="45" customHeight="1" x14ac:dyDescent="0.25">
      <c r="A1203" s="4666"/>
      <c r="B1203" s="4666"/>
      <c r="C1203" s="4666"/>
      <c r="D1203" s="4666"/>
      <c r="E1203" s="4666"/>
      <c r="F1203" s="4666"/>
      <c r="G1203" s="4666"/>
      <c r="H1203" s="4666"/>
      <c r="I1203" s="4666"/>
      <c r="J1203" s="4666"/>
      <c r="K1203" s="4666"/>
      <c r="L1203" s="4666"/>
      <c r="M1203" s="4666"/>
      <c r="N1203" s="4666"/>
      <c r="O1203" s="4666"/>
      <c r="P1203" s="2489" t="s">
        <v>54</v>
      </c>
      <c r="Q1203" s="2489" t="s">
        <v>55</v>
      </c>
      <c r="R1203" s="2510">
        <v>12</v>
      </c>
      <c r="S1203" s="2511">
        <f>ROUND(K1193,2)*R1203</f>
        <v>185.52</v>
      </c>
    </row>
    <row r="1204" spans="1:19" ht="45" customHeight="1" x14ac:dyDescent="0.25">
      <c r="A1204" s="4666"/>
      <c r="B1204" s="4666"/>
      <c r="C1204" s="4666"/>
      <c r="D1204" s="4666"/>
      <c r="E1204" s="4666"/>
      <c r="F1204" s="4666"/>
      <c r="G1204" s="4666"/>
      <c r="H1204" s="4666"/>
      <c r="I1204" s="4666"/>
      <c r="J1204" s="4666"/>
      <c r="K1204" s="4666"/>
      <c r="L1204" s="4666"/>
      <c r="M1204" s="4666"/>
      <c r="N1204" s="4666"/>
      <c r="O1204" s="4666"/>
      <c r="P1204" s="2489" t="s">
        <v>56</v>
      </c>
      <c r="Q1204" s="2489" t="s">
        <v>57</v>
      </c>
      <c r="R1204" s="2512">
        <v>12</v>
      </c>
      <c r="S1204" s="2513">
        <f>ROUND(K1193,2)*R1204</f>
        <v>185.52</v>
      </c>
    </row>
    <row r="1205" spans="1:19" ht="45" customHeight="1" x14ac:dyDescent="0.25">
      <c r="A1205" s="5261" t="s">
        <v>23</v>
      </c>
      <c r="B1205" s="5261" t="s">
        <v>361</v>
      </c>
      <c r="C1205" s="5261" t="s">
        <v>25</v>
      </c>
      <c r="D1205" s="5261" t="s">
        <v>362</v>
      </c>
      <c r="E1205" s="5261" t="s">
        <v>363</v>
      </c>
      <c r="F1205" s="5262">
        <f>R1205+R1206+R1207+R1208+R1209+R1210+R1211+R1212+R1213+R1214+R1215+R1216</f>
        <v>156</v>
      </c>
      <c r="G1205" s="5261" t="s">
        <v>174</v>
      </c>
      <c r="H1205" s="5263">
        <v>19.559999999999999</v>
      </c>
      <c r="I1205" s="5264">
        <v>19.559999999999999</v>
      </c>
      <c r="J1205" s="5265">
        <v>0.2288</v>
      </c>
      <c r="K1205" s="5266">
        <f>ROUND(I1205,2)+(ROUND(I1205,2)*J1205)</f>
        <v>24.035328</v>
      </c>
      <c r="L1205" s="5267">
        <f>ROUND(S1205,2)+ROUND(S1206,2)+ROUND(S1207,2)+ROUND(S1208,2)+ROUND(S1209,2)+ROUND(S1210,2)+ROUND(S1211,2)+ROUND(S1212,2)+ROUND(S1213,2)+ROUND(S1214,2)+ROUND(S1215,2)+ROUND(S1216,2)</f>
        <v>3750.24</v>
      </c>
      <c r="M1205" s="5261"/>
      <c r="N1205" s="5261" t="s">
        <v>312</v>
      </c>
      <c r="O1205" s="5261" t="s">
        <v>308</v>
      </c>
      <c r="P1205" s="2514" t="s">
        <v>20</v>
      </c>
      <c r="Q1205" s="2514" t="s">
        <v>29</v>
      </c>
      <c r="R1205" s="2515">
        <v>13</v>
      </c>
      <c r="S1205" s="2516">
        <f>ROUND(K1205,2)*R1205</f>
        <v>312.52</v>
      </c>
    </row>
    <row r="1206" spans="1:19" ht="45" customHeight="1" x14ac:dyDescent="0.25">
      <c r="A1206" s="4666"/>
      <c r="B1206" s="4666"/>
      <c r="C1206" s="4666"/>
      <c r="D1206" s="4666"/>
      <c r="E1206" s="4666"/>
      <c r="F1206" s="4666"/>
      <c r="G1206" s="4666"/>
      <c r="H1206" s="4666"/>
      <c r="I1206" s="4666"/>
      <c r="J1206" s="4666"/>
      <c r="K1206" s="4666"/>
      <c r="L1206" s="4666"/>
      <c r="M1206" s="4666"/>
      <c r="N1206" s="4666"/>
      <c r="O1206" s="4666"/>
      <c r="P1206" s="2514" t="s">
        <v>30</v>
      </c>
      <c r="Q1206" s="2514" t="s">
        <v>37</v>
      </c>
      <c r="R1206" s="2517">
        <v>13</v>
      </c>
      <c r="S1206" s="2518">
        <f>ROUND(K1205,2)*R1206</f>
        <v>312.52</v>
      </c>
    </row>
    <row r="1207" spans="1:19" ht="45" customHeight="1" x14ac:dyDescent="0.25">
      <c r="A1207" s="4666"/>
      <c r="B1207" s="4666"/>
      <c r="C1207" s="4666"/>
      <c r="D1207" s="4666"/>
      <c r="E1207" s="4666"/>
      <c r="F1207" s="4666"/>
      <c r="G1207" s="4666"/>
      <c r="H1207" s="4666"/>
      <c r="I1207" s="4666"/>
      <c r="J1207" s="4666"/>
      <c r="K1207" s="4666"/>
      <c r="L1207" s="4666"/>
      <c r="M1207" s="4666"/>
      <c r="N1207" s="4666"/>
      <c r="O1207" s="4666"/>
      <c r="P1207" s="2514" t="s">
        <v>38</v>
      </c>
      <c r="Q1207" s="2514" t="s">
        <v>39</v>
      </c>
      <c r="R1207" s="2519">
        <v>13</v>
      </c>
      <c r="S1207" s="2520">
        <f>ROUND(K1205,2)*R1207</f>
        <v>312.52</v>
      </c>
    </row>
    <row r="1208" spans="1:19" ht="45" customHeight="1" x14ac:dyDescent="0.25">
      <c r="A1208" s="4666"/>
      <c r="B1208" s="4666"/>
      <c r="C1208" s="4666"/>
      <c r="D1208" s="4666"/>
      <c r="E1208" s="4666"/>
      <c r="F1208" s="4666"/>
      <c r="G1208" s="4666"/>
      <c r="H1208" s="4666"/>
      <c r="I1208" s="4666"/>
      <c r="J1208" s="4666"/>
      <c r="K1208" s="4666"/>
      <c r="L1208" s="4666"/>
      <c r="M1208" s="4666"/>
      <c r="N1208" s="4666"/>
      <c r="O1208" s="4666"/>
      <c r="P1208" s="2514" t="s">
        <v>40</v>
      </c>
      <c r="Q1208" s="2514" t="s">
        <v>41</v>
      </c>
      <c r="R1208" s="2521">
        <v>13</v>
      </c>
      <c r="S1208" s="2522">
        <f>ROUND(K1205,2)*R1208</f>
        <v>312.52</v>
      </c>
    </row>
    <row r="1209" spans="1:19" ht="45" customHeight="1" x14ac:dyDescent="0.25">
      <c r="A1209" s="4666"/>
      <c r="B1209" s="4666"/>
      <c r="C1209" s="4666"/>
      <c r="D1209" s="4666"/>
      <c r="E1209" s="4666"/>
      <c r="F1209" s="4666"/>
      <c r="G1209" s="4666"/>
      <c r="H1209" s="4666"/>
      <c r="I1209" s="4666"/>
      <c r="J1209" s="4666"/>
      <c r="K1209" s="4666"/>
      <c r="L1209" s="4666"/>
      <c r="M1209" s="4666"/>
      <c r="N1209" s="4666"/>
      <c r="O1209" s="4666"/>
      <c r="P1209" s="2514" t="s">
        <v>42</v>
      </c>
      <c r="Q1209" s="2514" t="s">
        <v>43</v>
      </c>
      <c r="R1209" s="2523">
        <v>13</v>
      </c>
      <c r="S1209" s="2524">
        <f>ROUND(K1205,2)*R1209</f>
        <v>312.52</v>
      </c>
    </row>
    <row r="1210" spans="1:19" ht="45" customHeight="1" x14ac:dyDescent="0.25">
      <c r="A1210" s="4666"/>
      <c r="B1210" s="4666"/>
      <c r="C1210" s="4666"/>
      <c r="D1210" s="4666"/>
      <c r="E1210" s="4666"/>
      <c r="F1210" s="4666"/>
      <c r="G1210" s="4666"/>
      <c r="H1210" s="4666"/>
      <c r="I1210" s="4666"/>
      <c r="J1210" s="4666"/>
      <c r="K1210" s="4666"/>
      <c r="L1210" s="4666"/>
      <c r="M1210" s="4666"/>
      <c r="N1210" s="4666"/>
      <c r="O1210" s="4666"/>
      <c r="P1210" s="2514" t="s">
        <v>44</v>
      </c>
      <c r="Q1210" s="2514" t="s">
        <v>45</v>
      </c>
      <c r="R1210" s="2525">
        <v>13</v>
      </c>
      <c r="S1210" s="2526">
        <f>ROUND(K1205,2)*R1210</f>
        <v>312.52</v>
      </c>
    </row>
    <row r="1211" spans="1:19" ht="45" customHeight="1" x14ac:dyDescent="0.25">
      <c r="A1211" s="4666"/>
      <c r="B1211" s="4666"/>
      <c r="C1211" s="4666"/>
      <c r="D1211" s="4666"/>
      <c r="E1211" s="4666"/>
      <c r="F1211" s="4666"/>
      <c r="G1211" s="4666"/>
      <c r="H1211" s="4666"/>
      <c r="I1211" s="4666"/>
      <c r="J1211" s="4666"/>
      <c r="K1211" s="4666"/>
      <c r="L1211" s="4666"/>
      <c r="M1211" s="4666"/>
      <c r="N1211" s="4666"/>
      <c r="O1211" s="4666"/>
      <c r="P1211" s="2514" t="s">
        <v>46</v>
      </c>
      <c r="Q1211" s="2514" t="s">
        <v>47</v>
      </c>
      <c r="R1211" s="2527">
        <v>13</v>
      </c>
      <c r="S1211" s="2528">
        <f>ROUND(K1205,2)*R1211</f>
        <v>312.52</v>
      </c>
    </row>
    <row r="1212" spans="1:19" ht="45" customHeight="1" x14ac:dyDescent="0.25">
      <c r="A1212" s="4666"/>
      <c r="B1212" s="4666"/>
      <c r="C1212" s="4666"/>
      <c r="D1212" s="4666"/>
      <c r="E1212" s="4666"/>
      <c r="F1212" s="4666"/>
      <c r="G1212" s="4666"/>
      <c r="H1212" s="4666"/>
      <c r="I1212" s="4666"/>
      <c r="J1212" s="4666"/>
      <c r="K1212" s="4666"/>
      <c r="L1212" s="4666"/>
      <c r="M1212" s="4666"/>
      <c r="N1212" s="4666"/>
      <c r="O1212" s="4666"/>
      <c r="P1212" s="2514" t="s">
        <v>48</v>
      </c>
      <c r="Q1212" s="2514" t="s">
        <v>49</v>
      </c>
      <c r="R1212" s="2529">
        <v>13</v>
      </c>
      <c r="S1212" s="2530">
        <f>ROUND(K1205,2)*R1212</f>
        <v>312.52</v>
      </c>
    </row>
    <row r="1213" spans="1:19" ht="45" customHeight="1" x14ac:dyDescent="0.25">
      <c r="A1213" s="4666"/>
      <c r="B1213" s="4666"/>
      <c r="C1213" s="4666"/>
      <c r="D1213" s="4666"/>
      <c r="E1213" s="4666"/>
      <c r="F1213" s="4666"/>
      <c r="G1213" s="4666"/>
      <c r="H1213" s="4666"/>
      <c r="I1213" s="4666"/>
      <c r="J1213" s="4666"/>
      <c r="K1213" s="4666"/>
      <c r="L1213" s="4666"/>
      <c r="M1213" s="4666"/>
      <c r="N1213" s="4666"/>
      <c r="O1213" s="4666"/>
      <c r="P1213" s="2514" t="s">
        <v>50</v>
      </c>
      <c r="Q1213" s="2514" t="s">
        <v>51</v>
      </c>
      <c r="R1213" s="2531">
        <v>13</v>
      </c>
      <c r="S1213" s="2532">
        <f>ROUND(K1205,2)*R1213</f>
        <v>312.52</v>
      </c>
    </row>
    <row r="1214" spans="1:19" ht="45" customHeight="1" x14ac:dyDescent="0.25">
      <c r="A1214" s="4666"/>
      <c r="B1214" s="4666"/>
      <c r="C1214" s="4666"/>
      <c r="D1214" s="4666"/>
      <c r="E1214" s="4666"/>
      <c r="F1214" s="4666"/>
      <c r="G1214" s="4666"/>
      <c r="H1214" s="4666"/>
      <c r="I1214" s="4666"/>
      <c r="J1214" s="4666"/>
      <c r="K1214" s="4666"/>
      <c r="L1214" s="4666"/>
      <c r="M1214" s="4666"/>
      <c r="N1214" s="4666"/>
      <c r="O1214" s="4666"/>
      <c r="P1214" s="2514" t="s">
        <v>52</v>
      </c>
      <c r="Q1214" s="2514" t="s">
        <v>53</v>
      </c>
      <c r="R1214" s="2533">
        <v>13</v>
      </c>
      <c r="S1214" s="2534">
        <f>ROUND(K1205,2)*R1214</f>
        <v>312.52</v>
      </c>
    </row>
    <row r="1215" spans="1:19" ht="45" customHeight="1" x14ac:dyDescent="0.25">
      <c r="A1215" s="4666"/>
      <c r="B1215" s="4666"/>
      <c r="C1215" s="4666"/>
      <c r="D1215" s="4666"/>
      <c r="E1215" s="4666"/>
      <c r="F1215" s="4666"/>
      <c r="G1215" s="4666"/>
      <c r="H1215" s="4666"/>
      <c r="I1215" s="4666"/>
      <c r="J1215" s="4666"/>
      <c r="K1215" s="4666"/>
      <c r="L1215" s="4666"/>
      <c r="M1215" s="4666"/>
      <c r="N1215" s="4666"/>
      <c r="O1215" s="4666"/>
      <c r="P1215" s="2514" t="s">
        <v>54</v>
      </c>
      <c r="Q1215" s="2514" t="s">
        <v>55</v>
      </c>
      <c r="R1215" s="2535">
        <v>13</v>
      </c>
      <c r="S1215" s="2536">
        <f>ROUND(K1205,2)*R1215</f>
        <v>312.52</v>
      </c>
    </row>
    <row r="1216" spans="1:19" ht="45" customHeight="1" x14ac:dyDescent="0.25">
      <c r="A1216" s="4666"/>
      <c r="B1216" s="4666"/>
      <c r="C1216" s="4666"/>
      <c r="D1216" s="4666"/>
      <c r="E1216" s="4666"/>
      <c r="F1216" s="4666"/>
      <c r="G1216" s="4666"/>
      <c r="H1216" s="4666"/>
      <c r="I1216" s="4666"/>
      <c r="J1216" s="4666"/>
      <c r="K1216" s="4666"/>
      <c r="L1216" s="4666"/>
      <c r="M1216" s="4666"/>
      <c r="N1216" s="4666"/>
      <c r="O1216" s="4666"/>
      <c r="P1216" s="2514" t="s">
        <v>56</v>
      </c>
      <c r="Q1216" s="2514" t="s">
        <v>57</v>
      </c>
      <c r="R1216" s="2537">
        <v>13</v>
      </c>
      <c r="S1216" s="2538">
        <f>ROUND(K1205,2)*R1216</f>
        <v>312.52</v>
      </c>
    </row>
    <row r="1217" spans="1:19" ht="45" customHeight="1" x14ac:dyDescent="0.25">
      <c r="A1217" s="5240" t="s">
        <v>23</v>
      </c>
      <c r="B1217" s="5240" t="s">
        <v>364</v>
      </c>
      <c r="C1217" s="5240" t="s">
        <v>25</v>
      </c>
      <c r="D1217" s="5240" t="s">
        <v>365</v>
      </c>
      <c r="E1217" s="5240" t="s">
        <v>366</v>
      </c>
      <c r="F1217" s="5241">
        <f>R1217+R1218+R1219+R1220+R1221+R1222+R1223+R1224+R1225+R1226+R1227+R1228</f>
        <v>24</v>
      </c>
      <c r="G1217" s="5240" t="s">
        <v>174</v>
      </c>
      <c r="H1217" s="5242">
        <v>33.81</v>
      </c>
      <c r="I1217" s="5243">
        <v>33.81</v>
      </c>
      <c r="J1217" s="5244">
        <v>0.2288</v>
      </c>
      <c r="K1217" s="5245">
        <f>ROUND(I1217,2)+(ROUND(I1217,2)*J1217)</f>
        <v>41.545728000000004</v>
      </c>
      <c r="L1217" s="5246">
        <f>ROUND(S1217,2)+ROUND(S1218,2)+ROUND(S1219,2)+ROUND(S1220,2)+ROUND(S1221,2)+ROUND(S1222,2)+ROUND(S1223,2)+ROUND(S1224,2)+ROUND(S1225,2)+ROUND(S1226,2)+ROUND(S1227,2)+ROUND(S1228,2)</f>
        <v>997.20000000000016</v>
      </c>
      <c r="M1217" s="5240"/>
      <c r="N1217" s="5240" t="s">
        <v>312</v>
      </c>
      <c r="O1217" s="5240" t="s">
        <v>308</v>
      </c>
      <c r="P1217" s="2539" t="s">
        <v>20</v>
      </c>
      <c r="Q1217" s="2539" t="s">
        <v>29</v>
      </c>
      <c r="R1217" s="2540">
        <v>2</v>
      </c>
      <c r="S1217" s="2541">
        <f>ROUND(K1217,2)*R1217</f>
        <v>83.1</v>
      </c>
    </row>
    <row r="1218" spans="1:19" ht="45" customHeight="1" x14ac:dyDescent="0.25">
      <c r="A1218" s="4666"/>
      <c r="B1218" s="4666"/>
      <c r="C1218" s="4666"/>
      <c r="D1218" s="4666"/>
      <c r="E1218" s="4666"/>
      <c r="F1218" s="4666"/>
      <c r="G1218" s="4666"/>
      <c r="H1218" s="4666"/>
      <c r="I1218" s="4666"/>
      <c r="J1218" s="4666"/>
      <c r="K1218" s="4666"/>
      <c r="L1218" s="4666"/>
      <c r="M1218" s="4666"/>
      <c r="N1218" s="4666"/>
      <c r="O1218" s="4666"/>
      <c r="P1218" s="2539" t="s">
        <v>30</v>
      </c>
      <c r="Q1218" s="2539" t="s">
        <v>37</v>
      </c>
      <c r="R1218" s="2542">
        <v>2</v>
      </c>
      <c r="S1218" s="2543">
        <f>ROUND(K1217,2)*R1218</f>
        <v>83.1</v>
      </c>
    </row>
    <row r="1219" spans="1:19" ht="45" customHeight="1" x14ac:dyDescent="0.25">
      <c r="A1219" s="4666"/>
      <c r="B1219" s="4666"/>
      <c r="C1219" s="4666"/>
      <c r="D1219" s="4666"/>
      <c r="E1219" s="4666"/>
      <c r="F1219" s="4666"/>
      <c r="G1219" s="4666"/>
      <c r="H1219" s="4666"/>
      <c r="I1219" s="4666"/>
      <c r="J1219" s="4666"/>
      <c r="K1219" s="4666"/>
      <c r="L1219" s="4666"/>
      <c r="M1219" s="4666"/>
      <c r="N1219" s="4666"/>
      <c r="O1219" s="4666"/>
      <c r="P1219" s="2539" t="s">
        <v>38</v>
      </c>
      <c r="Q1219" s="2539" t="s">
        <v>39</v>
      </c>
      <c r="R1219" s="2544">
        <v>2</v>
      </c>
      <c r="S1219" s="2545">
        <f>ROUND(K1217,2)*R1219</f>
        <v>83.1</v>
      </c>
    </row>
    <row r="1220" spans="1:19" ht="45" customHeight="1" x14ac:dyDescent="0.25">
      <c r="A1220" s="4666"/>
      <c r="B1220" s="4666"/>
      <c r="C1220" s="4666"/>
      <c r="D1220" s="4666"/>
      <c r="E1220" s="4666"/>
      <c r="F1220" s="4666"/>
      <c r="G1220" s="4666"/>
      <c r="H1220" s="4666"/>
      <c r="I1220" s="4666"/>
      <c r="J1220" s="4666"/>
      <c r="K1220" s="4666"/>
      <c r="L1220" s="4666"/>
      <c r="M1220" s="4666"/>
      <c r="N1220" s="4666"/>
      <c r="O1220" s="4666"/>
      <c r="P1220" s="2539" t="s">
        <v>40</v>
      </c>
      <c r="Q1220" s="2539" t="s">
        <v>41</v>
      </c>
      <c r="R1220" s="2546">
        <v>2</v>
      </c>
      <c r="S1220" s="2547">
        <f>ROUND(K1217,2)*R1220</f>
        <v>83.1</v>
      </c>
    </row>
    <row r="1221" spans="1:19" ht="45" customHeight="1" x14ac:dyDescent="0.25">
      <c r="A1221" s="4666"/>
      <c r="B1221" s="4666"/>
      <c r="C1221" s="4666"/>
      <c r="D1221" s="4666"/>
      <c r="E1221" s="4666"/>
      <c r="F1221" s="4666"/>
      <c r="G1221" s="4666"/>
      <c r="H1221" s="4666"/>
      <c r="I1221" s="4666"/>
      <c r="J1221" s="4666"/>
      <c r="K1221" s="4666"/>
      <c r="L1221" s="4666"/>
      <c r="M1221" s="4666"/>
      <c r="N1221" s="4666"/>
      <c r="O1221" s="4666"/>
      <c r="P1221" s="2539" t="s">
        <v>42</v>
      </c>
      <c r="Q1221" s="2539" t="s">
        <v>43</v>
      </c>
      <c r="R1221" s="2548">
        <v>2</v>
      </c>
      <c r="S1221" s="2549">
        <f>ROUND(K1217,2)*R1221</f>
        <v>83.1</v>
      </c>
    </row>
    <row r="1222" spans="1:19" ht="45" customHeight="1" x14ac:dyDescent="0.25">
      <c r="A1222" s="4666"/>
      <c r="B1222" s="4666"/>
      <c r="C1222" s="4666"/>
      <c r="D1222" s="4666"/>
      <c r="E1222" s="4666"/>
      <c r="F1222" s="4666"/>
      <c r="G1222" s="4666"/>
      <c r="H1222" s="4666"/>
      <c r="I1222" s="4666"/>
      <c r="J1222" s="4666"/>
      <c r="K1222" s="4666"/>
      <c r="L1222" s="4666"/>
      <c r="M1222" s="4666"/>
      <c r="N1222" s="4666"/>
      <c r="O1222" s="4666"/>
      <c r="P1222" s="2539" t="s">
        <v>44</v>
      </c>
      <c r="Q1222" s="2539" t="s">
        <v>45</v>
      </c>
      <c r="R1222" s="2550">
        <v>2</v>
      </c>
      <c r="S1222" s="2551">
        <f>ROUND(K1217,2)*R1222</f>
        <v>83.1</v>
      </c>
    </row>
    <row r="1223" spans="1:19" ht="45" customHeight="1" x14ac:dyDescent="0.25">
      <c r="A1223" s="4666"/>
      <c r="B1223" s="4666"/>
      <c r="C1223" s="4666"/>
      <c r="D1223" s="4666"/>
      <c r="E1223" s="4666"/>
      <c r="F1223" s="4666"/>
      <c r="G1223" s="4666"/>
      <c r="H1223" s="4666"/>
      <c r="I1223" s="4666"/>
      <c r="J1223" s="4666"/>
      <c r="K1223" s="4666"/>
      <c r="L1223" s="4666"/>
      <c r="M1223" s="4666"/>
      <c r="N1223" s="4666"/>
      <c r="O1223" s="4666"/>
      <c r="P1223" s="2539" t="s">
        <v>46</v>
      </c>
      <c r="Q1223" s="2539" t="s">
        <v>47</v>
      </c>
      <c r="R1223" s="2552">
        <v>2</v>
      </c>
      <c r="S1223" s="2553">
        <f>ROUND(K1217,2)*R1223</f>
        <v>83.1</v>
      </c>
    </row>
    <row r="1224" spans="1:19" ht="45" customHeight="1" x14ac:dyDescent="0.25">
      <c r="A1224" s="4666"/>
      <c r="B1224" s="4666"/>
      <c r="C1224" s="4666"/>
      <c r="D1224" s="4666"/>
      <c r="E1224" s="4666"/>
      <c r="F1224" s="4666"/>
      <c r="G1224" s="4666"/>
      <c r="H1224" s="4666"/>
      <c r="I1224" s="4666"/>
      <c r="J1224" s="4666"/>
      <c r="K1224" s="4666"/>
      <c r="L1224" s="4666"/>
      <c r="M1224" s="4666"/>
      <c r="N1224" s="4666"/>
      <c r="O1224" s="4666"/>
      <c r="P1224" s="2539" t="s">
        <v>48</v>
      </c>
      <c r="Q1224" s="2539" t="s">
        <v>49</v>
      </c>
      <c r="R1224" s="2554">
        <v>2</v>
      </c>
      <c r="S1224" s="2555">
        <f>ROUND(K1217,2)*R1224</f>
        <v>83.1</v>
      </c>
    </row>
    <row r="1225" spans="1:19" ht="45" customHeight="1" x14ac:dyDescent="0.25">
      <c r="A1225" s="4666"/>
      <c r="B1225" s="4666"/>
      <c r="C1225" s="4666"/>
      <c r="D1225" s="4666"/>
      <c r="E1225" s="4666"/>
      <c r="F1225" s="4666"/>
      <c r="G1225" s="4666"/>
      <c r="H1225" s="4666"/>
      <c r="I1225" s="4666"/>
      <c r="J1225" s="4666"/>
      <c r="K1225" s="4666"/>
      <c r="L1225" s="4666"/>
      <c r="M1225" s="4666"/>
      <c r="N1225" s="4666"/>
      <c r="O1225" s="4666"/>
      <c r="P1225" s="2539" t="s">
        <v>50</v>
      </c>
      <c r="Q1225" s="2539" t="s">
        <v>51</v>
      </c>
      <c r="R1225" s="2556">
        <v>2</v>
      </c>
      <c r="S1225" s="2557">
        <f>ROUND(K1217,2)*R1225</f>
        <v>83.1</v>
      </c>
    </row>
    <row r="1226" spans="1:19" ht="45" customHeight="1" x14ac:dyDescent="0.25">
      <c r="A1226" s="4666"/>
      <c r="B1226" s="4666"/>
      <c r="C1226" s="4666"/>
      <c r="D1226" s="4666"/>
      <c r="E1226" s="4666"/>
      <c r="F1226" s="4666"/>
      <c r="G1226" s="4666"/>
      <c r="H1226" s="4666"/>
      <c r="I1226" s="4666"/>
      <c r="J1226" s="4666"/>
      <c r="K1226" s="4666"/>
      <c r="L1226" s="4666"/>
      <c r="M1226" s="4666"/>
      <c r="N1226" s="4666"/>
      <c r="O1226" s="4666"/>
      <c r="P1226" s="2539" t="s">
        <v>52</v>
      </c>
      <c r="Q1226" s="2539" t="s">
        <v>53</v>
      </c>
      <c r="R1226" s="2558">
        <v>2</v>
      </c>
      <c r="S1226" s="2559">
        <f>ROUND(K1217,2)*R1226</f>
        <v>83.1</v>
      </c>
    </row>
    <row r="1227" spans="1:19" ht="45" customHeight="1" x14ac:dyDescent="0.25">
      <c r="A1227" s="4666"/>
      <c r="B1227" s="4666"/>
      <c r="C1227" s="4666"/>
      <c r="D1227" s="4666"/>
      <c r="E1227" s="4666"/>
      <c r="F1227" s="4666"/>
      <c r="G1227" s="4666"/>
      <c r="H1227" s="4666"/>
      <c r="I1227" s="4666"/>
      <c r="J1227" s="4666"/>
      <c r="K1227" s="4666"/>
      <c r="L1227" s="4666"/>
      <c r="M1227" s="4666"/>
      <c r="N1227" s="4666"/>
      <c r="O1227" s="4666"/>
      <c r="P1227" s="2539" t="s">
        <v>54</v>
      </c>
      <c r="Q1227" s="2539" t="s">
        <v>55</v>
      </c>
      <c r="R1227" s="2560">
        <v>2</v>
      </c>
      <c r="S1227" s="2561">
        <f>ROUND(K1217,2)*R1227</f>
        <v>83.1</v>
      </c>
    </row>
    <row r="1228" spans="1:19" ht="45" customHeight="1" x14ac:dyDescent="0.25">
      <c r="A1228" s="4666"/>
      <c r="B1228" s="4666"/>
      <c r="C1228" s="4666"/>
      <c r="D1228" s="4666"/>
      <c r="E1228" s="4666"/>
      <c r="F1228" s="4666"/>
      <c r="G1228" s="4666"/>
      <c r="H1228" s="4666"/>
      <c r="I1228" s="4666"/>
      <c r="J1228" s="4666"/>
      <c r="K1228" s="4666"/>
      <c r="L1228" s="4666"/>
      <c r="M1228" s="4666"/>
      <c r="N1228" s="4666"/>
      <c r="O1228" s="4666"/>
      <c r="P1228" s="2539" t="s">
        <v>56</v>
      </c>
      <c r="Q1228" s="2539" t="s">
        <v>57</v>
      </c>
      <c r="R1228" s="2562">
        <v>2</v>
      </c>
      <c r="S1228" s="2563">
        <f>ROUND(K1217,2)*R1228</f>
        <v>83.1</v>
      </c>
    </row>
    <row r="1229" spans="1:19" ht="45" customHeight="1" x14ac:dyDescent="0.25">
      <c r="A1229" s="5247" t="s">
        <v>23</v>
      </c>
      <c r="B1229" s="5247" t="s">
        <v>367</v>
      </c>
      <c r="C1229" s="5247" t="s">
        <v>25</v>
      </c>
      <c r="D1229" s="5247" t="s">
        <v>368</v>
      </c>
      <c r="E1229" s="5247" t="s">
        <v>369</v>
      </c>
      <c r="F1229" s="5248">
        <f>R1229+R1230+R1231+R1232+R1233+R1234+R1235+R1236+R1237+R1238+R1239+R1240</f>
        <v>84</v>
      </c>
      <c r="G1229" s="5247" t="s">
        <v>174</v>
      </c>
      <c r="H1229" s="5249">
        <v>17.39</v>
      </c>
      <c r="I1229" s="5250">
        <v>17.39</v>
      </c>
      <c r="J1229" s="5251">
        <v>0.2288</v>
      </c>
      <c r="K1229" s="5252">
        <f>ROUND(I1229,2)+(ROUND(I1229,2)*J1229)</f>
        <v>21.368832000000001</v>
      </c>
      <c r="L1229" s="5253">
        <f>ROUND(S1229,2)+ROUND(S1230,2)+ROUND(S1231,2)+ROUND(S1232,2)+ROUND(S1233,2)+ROUND(S1234,2)+ROUND(S1235,2)+ROUND(S1236,2)+ROUND(S1237,2)+ROUND(S1238,2)+ROUND(S1239,2)+ROUND(S1240,2)</f>
        <v>1795.0799999999997</v>
      </c>
      <c r="M1229" s="5247"/>
      <c r="N1229" s="5247" t="s">
        <v>312</v>
      </c>
      <c r="O1229" s="5247" t="s">
        <v>308</v>
      </c>
      <c r="P1229" s="2564" t="s">
        <v>20</v>
      </c>
      <c r="Q1229" s="2564" t="s">
        <v>29</v>
      </c>
      <c r="R1229" s="2565">
        <v>7</v>
      </c>
      <c r="S1229" s="2566">
        <f>ROUND(K1229,2)*R1229</f>
        <v>149.59</v>
      </c>
    </row>
    <row r="1230" spans="1:19" ht="45" customHeight="1" x14ac:dyDescent="0.25">
      <c r="A1230" s="4666"/>
      <c r="B1230" s="4666"/>
      <c r="C1230" s="4666"/>
      <c r="D1230" s="4666"/>
      <c r="E1230" s="4666"/>
      <c r="F1230" s="4666"/>
      <c r="G1230" s="4666"/>
      <c r="H1230" s="4666"/>
      <c r="I1230" s="4666"/>
      <c r="J1230" s="4666"/>
      <c r="K1230" s="4666"/>
      <c r="L1230" s="4666"/>
      <c r="M1230" s="4666"/>
      <c r="N1230" s="4666"/>
      <c r="O1230" s="4666"/>
      <c r="P1230" s="2564" t="s">
        <v>30</v>
      </c>
      <c r="Q1230" s="2564" t="s">
        <v>37</v>
      </c>
      <c r="R1230" s="2567">
        <v>7</v>
      </c>
      <c r="S1230" s="2568">
        <f>ROUND(K1229,2)*R1230</f>
        <v>149.59</v>
      </c>
    </row>
    <row r="1231" spans="1:19" ht="45" customHeight="1" x14ac:dyDescent="0.25">
      <c r="A1231" s="4666"/>
      <c r="B1231" s="4666"/>
      <c r="C1231" s="4666"/>
      <c r="D1231" s="4666"/>
      <c r="E1231" s="4666"/>
      <c r="F1231" s="4666"/>
      <c r="G1231" s="4666"/>
      <c r="H1231" s="4666"/>
      <c r="I1231" s="4666"/>
      <c r="J1231" s="4666"/>
      <c r="K1231" s="4666"/>
      <c r="L1231" s="4666"/>
      <c r="M1231" s="4666"/>
      <c r="N1231" s="4666"/>
      <c r="O1231" s="4666"/>
      <c r="P1231" s="2564" t="s">
        <v>38</v>
      </c>
      <c r="Q1231" s="2564" t="s">
        <v>39</v>
      </c>
      <c r="R1231" s="2569">
        <v>7</v>
      </c>
      <c r="S1231" s="2570">
        <f>ROUND(K1229,2)*R1231</f>
        <v>149.59</v>
      </c>
    </row>
    <row r="1232" spans="1:19" ht="45" customHeight="1" x14ac:dyDescent="0.25">
      <c r="A1232" s="4666"/>
      <c r="B1232" s="4666"/>
      <c r="C1232" s="4666"/>
      <c r="D1232" s="4666"/>
      <c r="E1232" s="4666"/>
      <c r="F1232" s="4666"/>
      <c r="G1232" s="4666"/>
      <c r="H1232" s="4666"/>
      <c r="I1232" s="4666"/>
      <c r="J1232" s="4666"/>
      <c r="K1232" s="4666"/>
      <c r="L1232" s="4666"/>
      <c r="M1232" s="4666"/>
      <c r="N1232" s="4666"/>
      <c r="O1232" s="4666"/>
      <c r="P1232" s="2564" t="s">
        <v>40</v>
      </c>
      <c r="Q1232" s="2564" t="s">
        <v>41</v>
      </c>
      <c r="R1232" s="2571">
        <v>7</v>
      </c>
      <c r="S1232" s="2572">
        <f>ROUND(K1229,2)*R1232</f>
        <v>149.59</v>
      </c>
    </row>
    <row r="1233" spans="1:19" ht="45" customHeight="1" x14ac:dyDescent="0.25">
      <c r="A1233" s="4666"/>
      <c r="B1233" s="4666"/>
      <c r="C1233" s="4666"/>
      <c r="D1233" s="4666"/>
      <c r="E1233" s="4666"/>
      <c r="F1233" s="4666"/>
      <c r="G1233" s="4666"/>
      <c r="H1233" s="4666"/>
      <c r="I1233" s="4666"/>
      <c r="J1233" s="4666"/>
      <c r="K1233" s="4666"/>
      <c r="L1233" s="4666"/>
      <c r="M1233" s="4666"/>
      <c r="N1233" s="4666"/>
      <c r="O1233" s="4666"/>
      <c r="P1233" s="2564" t="s">
        <v>42</v>
      </c>
      <c r="Q1233" s="2564" t="s">
        <v>43</v>
      </c>
      <c r="R1233" s="2573">
        <v>7</v>
      </c>
      <c r="S1233" s="2574">
        <f>ROUND(K1229,2)*R1233</f>
        <v>149.59</v>
      </c>
    </row>
    <row r="1234" spans="1:19" ht="45" customHeight="1" x14ac:dyDescent="0.25">
      <c r="A1234" s="4666"/>
      <c r="B1234" s="4666"/>
      <c r="C1234" s="4666"/>
      <c r="D1234" s="4666"/>
      <c r="E1234" s="4666"/>
      <c r="F1234" s="4666"/>
      <c r="G1234" s="4666"/>
      <c r="H1234" s="4666"/>
      <c r="I1234" s="4666"/>
      <c r="J1234" s="4666"/>
      <c r="K1234" s="4666"/>
      <c r="L1234" s="4666"/>
      <c r="M1234" s="4666"/>
      <c r="N1234" s="4666"/>
      <c r="O1234" s="4666"/>
      <c r="P1234" s="2564" t="s">
        <v>44</v>
      </c>
      <c r="Q1234" s="2564" t="s">
        <v>45</v>
      </c>
      <c r="R1234" s="2575">
        <v>7</v>
      </c>
      <c r="S1234" s="2576">
        <f>ROUND(K1229,2)*R1234</f>
        <v>149.59</v>
      </c>
    </row>
    <row r="1235" spans="1:19" ht="45" customHeight="1" x14ac:dyDescent="0.25">
      <c r="A1235" s="4666"/>
      <c r="B1235" s="4666"/>
      <c r="C1235" s="4666"/>
      <c r="D1235" s="4666"/>
      <c r="E1235" s="4666"/>
      <c r="F1235" s="4666"/>
      <c r="G1235" s="4666"/>
      <c r="H1235" s="4666"/>
      <c r="I1235" s="4666"/>
      <c r="J1235" s="4666"/>
      <c r="K1235" s="4666"/>
      <c r="L1235" s="4666"/>
      <c r="M1235" s="4666"/>
      <c r="N1235" s="4666"/>
      <c r="O1235" s="4666"/>
      <c r="P1235" s="2564" t="s">
        <v>46</v>
      </c>
      <c r="Q1235" s="2564" t="s">
        <v>47</v>
      </c>
      <c r="R1235" s="2577">
        <v>7</v>
      </c>
      <c r="S1235" s="2578">
        <f>ROUND(K1229,2)*R1235</f>
        <v>149.59</v>
      </c>
    </row>
    <row r="1236" spans="1:19" ht="45" customHeight="1" x14ac:dyDescent="0.25">
      <c r="A1236" s="4666"/>
      <c r="B1236" s="4666"/>
      <c r="C1236" s="4666"/>
      <c r="D1236" s="4666"/>
      <c r="E1236" s="4666"/>
      <c r="F1236" s="4666"/>
      <c r="G1236" s="4666"/>
      <c r="H1236" s="4666"/>
      <c r="I1236" s="4666"/>
      <c r="J1236" s="4666"/>
      <c r="K1236" s="4666"/>
      <c r="L1236" s="4666"/>
      <c r="M1236" s="4666"/>
      <c r="N1236" s="4666"/>
      <c r="O1236" s="4666"/>
      <c r="P1236" s="2564" t="s">
        <v>48</v>
      </c>
      <c r="Q1236" s="2564" t="s">
        <v>49</v>
      </c>
      <c r="R1236" s="2579">
        <v>7</v>
      </c>
      <c r="S1236" s="2580">
        <f>ROUND(K1229,2)*R1236</f>
        <v>149.59</v>
      </c>
    </row>
    <row r="1237" spans="1:19" ht="45" customHeight="1" x14ac:dyDescent="0.25">
      <c r="A1237" s="4666"/>
      <c r="B1237" s="4666"/>
      <c r="C1237" s="4666"/>
      <c r="D1237" s="4666"/>
      <c r="E1237" s="4666"/>
      <c r="F1237" s="4666"/>
      <c r="G1237" s="4666"/>
      <c r="H1237" s="4666"/>
      <c r="I1237" s="4666"/>
      <c r="J1237" s="4666"/>
      <c r="K1237" s="4666"/>
      <c r="L1237" s="4666"/>
      <c r="M1237" s="4666"/>
      <c r="N1237" s="4666"/>
      <c r="O1237" s="4666"/>
      <c r="P1237" s="2564" t="s">
        <v>50</v>
      </c>
      <c r="Q1237" s="2564" t="s">
        <v>51</v>
      </c>
      <c r="R1237" s="2581">
        <v>7</v>
      </c>
      <c r="S1237" s="2582">
        <f>ROUND(K1229,2)*R1237</f>
        <v>149.59</v>
      </c>
    </row>
    <row r="1238" spans="1:19" ht="45" customHeight="1" x14ac:dyDescent="0.25">
      <c r="A1238" s="4666"/>
      <c r="B1238" s="4666"/>
      <c r="C1238" s="4666"/>
      <c r="D1238" s="4666"/>
      <c r="E1238" s="4666"/>
      <c r="F1238" s="4666"/>
      <c r="G1238" s="4666"/>
      <c r="H1238" s="4666"/>
      <c r="I1238" s="4666"/>
      <c r="J1238" s="4666"/>
      <c r="K1238" s="4666"/>
      <c r="L1238" s="4666"/>
      <c r="M1238" s="4666"/>
      <c r="N1238" s="4666"/>
      <c r="O1238" s="4666"/>
      <c r="P1238" s="2564" t="s">
        <v>52</v>
      </c>
      <c r="Q1238" s="2564" t="s">
        <v>53</v>
      </c>
      <c r="R1238" s="2583">
        <v>7</v>
      </c>
      <c r="S1238" s="2584">
        <f>ROUND(K1229,2)*R1238</f>
        <v>149.59</v>
      </c>
    </row>
    <row r="1239" spans="1:19" ht="45" customHeight="1" x14ac:dyDescent="0.25">
      <c r="A1239" s="4666"/>
      <c r="B1239" s="4666"/>
      <c r="C1239" s="4666"/>
      <c r="D1239" s="4666"/>
      <c r="E1239" s="4666"/>
      <c r="F1239" s="4666"/>
      <c r="G1239" s="4666"/>
      <c r="H1239" s="4666"/>
      <c r="I1239" s="4666"/>
      <c r="J1239" s="4666"/>
      <c r="K1239" s="4666"/>
      <c r="L1239" s="4666"/>
      <c r="M1239" s="4666"/>
      <c r="N1239" s="4666"/>
      <c r="O1239" s="4666"/>
      <c r="P1239" s="2564" t="s">
        <v>54</v>
      </c>
      <c r="Q1239" s="2564" t="s">
        <v>55</v>
      </c>
      <c r="R1239" s="2585">
        <v>7</v>
      </c>
      <c r="S1239" s="2586">
        <f>ROUND(K1229,2)*R1239</f>
        <v>149.59</v>
      </c>
    </row>
    <row r="1240" spans="1:19" ht="45" customHeight="1" x14ac:dyDescent="0.25">
      <c r="A1240" s="4666"/>
      <c r="B1240" s="4666"/>
      <c r="C1240" s="4666"/>
      <c r="D1240" s="4666"/>
      <c r="E1240" s="4666"/>
      <c r="F1240" s="4666"/>
      <c r="G1240" s="4666"/>
      <c r="H1240" s="4666"/>
      <c r="I1240" s="4666"/>
      <c r="J1240" s="4666"/>
      <c r="K1240" s="4666"/>
      <c r="L1240" s="4666"/>
      <c r="M1240" s="4666"/>
      <c r="N1240" s="4666"/>
      <c r="O1240" s="4666"/>
      <c r="P1240" s="2564" t="s">
        <v>56</v>
      </c>
      <c r="Q1240" s="2564" t="s">
        <v>57</v>
      </c>
      <c r="R1240" s="2587">
        <v>7</v>
      </c>
      <c r="S1240" s="2588">
        <f>ROUND(K1229,2)*R1240</f>
        <v>149.59</v>
      </c>
    </row>
    <row r="1241" spans="1:19" ht="45" customHeight="1" x14ac:dyDescent="0.25">
      <c r="A1241" s="5226" t="s">
        <v>23</v>
      </c>
      <c r="B1241" s="5226" t="s">
        <v>370</v>
      </c>
      <c r="C1241" s="5226" t="s">
        <v>25</v>
      </c>
      <c r="D1241" s="5226" t="s">
        <v>371</v>
      </c>
      <c r="E1241" s="5226" t="s">
        <v>372</v>
      </c>
      <c r="F1241" s="5227">
        <f>R1241+R1242+R1243+R1244+R1245+R1246+R1247+R1248+R1249+R1250+R1251+R1252</f>
        <v>1174.8</v>
      </c>
      <c r="G1241" s="5226" t="s">
        <v>148</v>
      </c>
      <c r="H1241" s="5228">
        <v>3.1</v>
      </c>
      <c r="I1241" s="5229">
        <v>3.1</v>
      </c>
      <c r="J1241" s="5230">
        <v>0.2288</v>
      </c>
      <c r="K1241" s="5231">
        <f>ROUND(I1241,2)+(ROUND(I1241,2)*J1241)</f>
        <v>3.8092800000000002</v>
      </c>
      <c r="L1241" s="5232">
        <f>ROUND(S1241,2)+ROUND(S1242,2)+ROUND(S1243,2)+ROUND(S1244,2)+ROUND(S1245,2)+ROUND(S1246,2)+ROUND(S1247,2)+ROUND(S1248,2)+ROUND(S1249,2)+ROUND(S1250,2)+ROUND(S1251,2)+ROUND(S1252,2)</f>
        <v>4476</v>
      </c>
      <c r="M1241" s="5226"/>
      <c r="N1241" s="5226" t="s">
        <v>312</v>
      </c>
      <c r="O1241" s="5226" t="s">
        <v>308</v>
      </c>
      <c r="P1241" s="2589" t="s">
        <v>20</v>
      </c>
      <c r="Q1241" s="2589" t="s">
        <v>29</v>
      </c>
      <c r="R1241" s="2590">
        <v>97.9</v>
      </c>
      <c r="S1241" s="2591">
        <f>ROUND(K1241,2)*R1241</f>
        <v>372.99900000000002</v>
      </c>
    </row>
    <row r="1242" spans="1:19" ht="45" customHeight="1" x14ac:dyDescent="0.25">
      <c r="A1242" s="4666"/>
      <c r="B1242" s="4666"/>
      <c r="C1242" s="4666"/>
      <c r="D1242" s="4666"/>
      <c r="E1242" s="4666"/>
      <c r="F1242" s="4666"/>
      <c r="G1242" s="4666"/>
      <c r="H1242" s="4666"/>
      <c r="I1242" s="4666"/>
      <c r="J1242" s="4666"/>
      <c r="K1242" s="4666"/>
      <c r="L1242" s="4666"/>
      <c r="M1242" s="4666"/>
      <c r="N1242" s="4666"/>
      <c r="O1242" s="4666"/>
      <c r="P1242" s="2589" t="s">
        <v>30</v>
      </c>
      <c r="Q1242" s="2589" t="s">
        <v>37</v>
      </c>
      <c r="R1242" s="2592">
        <v>97.9</v>
      </c>
      <c r="S1242" s="2593">
        <f>ROUND(K1241,2)*R1242</f>
        <v>372.99900000000002</v>
      </c>
    </row>
    <row r="1243" spans="1:19" ht="45" customHeight="1" x14ac:dyDescent="0.25">
      <c r="A1243" s="4666"/>
      <c r="B1243" s="4666"/>
      <c r="C1243" s="4666"/>
      <c r="D1243" s="4666"/>
      <c r="E1243" s="4666"/>
      <c r="F1243" s="4666"/>
      <c r="G1243" s="4666"/>
      <c r="H1243" s="4666"/>
      <c r="I1243" s="4666"/>
      <c r="J1243" s="4666"/>
      <c r="K1243" s="4666"/>
      <c r="L1243" s="4666"/>
      <c r="M1243" s="4666"/>
      <c r="N1243" s="4666"/>
      <c r="O1243" s="4666"/>
      <c r="P1243" s="2589" t="s">
        <v>38</v>
      </c>
      <c r="Q1243" s="2589" t="s">
        <v>39</v>
      </c>
      <c r="R1243" s="2594">
        <v>97.9</v>
      </c>
      <c r="S1243" s="2595">
        <f>ROUND(K1241,2)*R1243</f>
        <v>372.99900000000002</v>
      </c>
    </row>
    <row r="1244" spans="1:19" ht="45" customHeight="1" x14ac:dyDescent="0.25">
      <c r="A1244" s="4666"/>
      <c r="B1244" s="4666"/>
      <c r="C1244" s="4666"/>
      <c r="D1244" s="4666"/>
      <c r="E1244" s="4666"/>
      <c r="F1244" s="4666"/>
      <c r="G1244" s="4666"/>
      <c r="H1244" s="4666"/>
      <c r="I1244" s="4666"/>
      <c r="J1244" s="4666"/>
      <c r="K1244" s="4666"/>
      <c r="L1244" s="4666"/>
      <c r="M1244" s="4666"/>
      <c r="N1244" s="4666"/>
      <c r="O1244" s="4666"/>
      <c r="P1244" s="2589" t="s">
        <v>40</v>
      </c>
      <c r="Q1244" s="2589" t="s">
        <v>41</v>
      </c>
      <c r="R1244" s="2596">
        <v>97.9</v>
      </c>
      <c r="S1244" s="2597">
        <f>ROUND(K1241,2)*R1244</f>
        <v>372.99900000000002</v>
      </c>
    </row>
    <row r="1245" spans="1:19" ht="45" customHeight="1" x14ac:dyDescent="0.25">
      <c r="A1245" s="4666"/>
      <c r="B1245" s="4666"/>
      <c r="C1245" s="4666"/>
      <c r="D1245" s="4666"/>
      <c r="E1245" s="4666"/>
      <c r="F1245" s="4666"/>
      <c r="G1245" s="4666"/>
      <c r="H1245" s="4666"/>
      <c r="I1245" s="4666"/>
      <c r="J1245" s="4666"/>
      <c r="K1245" s="4666"/>
      <c r="L1245" s="4666"/>
      <c r="M1245" s="4666"/>
      <c r="N1245" s="4666"/>
      <c r="O1245" s="4666"/>
      <c r="P1245" s="2589" t="s">
        <v>42</v>
      </c>
      <c r="Q1245" s="2589" t="s">
        <v>43</v>
      </c>
      <c r="R1245" s="2598">
        <v>97.9</v>
      </c>
      <c r="S1245" s="2599">
        <f>ROUND(K1241,2)*R1245</f>
        <v>372.99900000000002</v>
      </c>
    </row>
    <row r="1246" spans="1:19" ht="45" customHeight="1" x14ac:dyDescent="0.25">
      <c r="A1246" s="4666"/>
      <c r="B1246" s="4666"/>
      <c r="C1246" s="4666"/>
      <c r="D1246" s="4666"/>
      <c r="E1246" s="4666"/>
      <c r="F1246" s="4666"/>
      <c r="G1246" s="4666"/>
      <c r="H1246" s="4666"/>
      <c r="I1246" s="4666"/>
      <c r="J1246" s="4666"/>
      <c r="K1246" s="4666"/>
      <c r="L1246" s="4666"/>
      <c r="M1246" s="4666"/>
      <c r="N1246" s="4666"/>
      <c r="O1246" s="4666"/>
      <c r="P1246" s="2589" t="s">
        <v>44</v>
      </c>
      <c r="Q1246" s="2589" t="s">
        <v>45</v>
      </c>
      <c r="R1246" s="2600">
        <v>97.9</v>
      </c>
      <c r="S1246" s="2601">
        <f>ROUND(K1241,2)*R1246</f>
        <v>372.99900000000002</v>
      </c>
    </row>
    <row r="1247" spans="1:19" ht="45" customHeight="1" x14ac:dyDescent="0.25">
      <c r="A1247" s="4666"/>
      <c r="B1247" s="4666"/>
      <c r="C1247" s="4666"/>
      <c r="D1247" s="4666"/>
      <c r="E1247" s="4666"/>
      <c r="F1247" s="4666"/>
      <c r="G1247" s="4666"/>
      <c r="H1247" s="4666"/>
      <c r="I1247" s="4666"/>
      <c r="J1247" s="4666"/>
      <c r="K1247" s="4666"/>
      <c r="L1247" s="4666"/>
      <c r="M1247" s="4666"/>
      <c r="N1247" s="4666"/>
      <c r="O1247" s="4666"/>
      <c r="P1247" s="2589" t="s">
        <v>46</v>
      </c>
      <c r="Q1247" s="2589" t="s">
        <v>47</v>
      </c>
      <c r="R1247" s="2602">
        <v>97.9</v>
      </c>
      <c r="S1247" s="2603">
        <f>ROUND(K1241,2)*R1247</f>
        <v>372.99900000000002</v>
      </c>
    </row>
    <row r="1248" spans="1:19" ht="45" customHeight="1" x14ac:dyDescent="0.25">
      <c r="A1248" s="4666"/>
      <c r="B1248" s="4666"/>
      <c r="C1248" s="4666"/>
      <c r="D1248" s="4666"/>
      <c r="E1248" s="4666"/>
      <c r="F1248" s="4666"/>
      <c r="G1248" s="4666"/>
      <c r="H1248" s="4666"/>
      <c r="I1248" s="4666"/>
      <c r="J1248" s="4666"/>
      <c r="K1248" s="4666"/>
      <c r="L1248" s="4666"/>
      <c r="M1248" s="4666"/>
      <c r="N1248" s="4666"/>
      <c r="O1248" s="4666"/>
      <c r="P1248" s="2589" t="s">
        <v>48</v>
      </c>
      <c r="Q1248" s="2589" t="s">
        <v>49</v>
      </c>
      <c r="R1248" s="2604">
        <v>97.9</v>
      </c>
      <c r="S1248" s="2605">
        <f>ROUND(K1241,2)*R1248</f>
        <v>372.99900000000002</v>
      </c>
    </row>
    <row r="1249" spans="1:19" ht="45" customHeight="1" x14ac:dyDescent="0.25">
      <c r="A1249" s="4666"/>
      <c r="B1249" s="4666"/>
      <c r="C1249" s="4666"/>
      <c r="D1249" s="4666"/>
      <c r="E1249" s="4666"/>
      <c r="F1249" s="4666"/>
      <c r="G1249" s="4666"/>
      <c r="H1249" s="4666"/>
      <c r="I1249" s="4666"/>
      <c r="J1249" s="4666"/>
      <c r="K1249" s="4666"/>
      <c r="L1249" s="4666"/>
      <c r="M1249" s="4666"/>
      <c r="N1249" s="4666"/>
      <c r="O1249" s="4666"/>
      <c r="P1249" s="2589" t="s">
        <v>50</v>
      </c>
      <c r="Q1249" s="2589" t="s">
        <v>51</v>
      </c>
      <c r="R1249" s="2606">
        <v>97.9</v>
      </c>
      <c r="S1249" s="2607">
        <f>ROUND(K1241,2)*R1249</f>
        <v>372.99900000000002</v>
      </c>
    </row>
    <row r="1250" spans="1:19" ht="45" customHeight="1" x14ac:dyDescent="0.25">
      <c r="A1250" s="4666"/>
      <c r="B1250" s="4666"/>
      <c r="C1250" s="4666"/>
      <c r="D1250" s="4666"/>
      <c r="E1250" s="4666"/>
      <c r="F1250" s="4666"/>
      <c r="G1250" s="4666"/>
      <c r="H1250" s="4666"/>
      <c r="I1250" s="4666"/>
      <c r="J1250" s="4666"/>
      <c r="K1250" s="4666"/>
      <c r="L1250" s="4666"/>
      <c r="M1250" s="4666"/>
      <c r="N1250" s="4666"/>
      <c r="O1250" s="4666"/>
      <c r="P1250" s="2589" t="s">
        <v>52</v>
      </c>
      <c r="Q1250" s="2589" t="s">
        <v>53</v>
      </c>
      <c r="R1250" s="2608">
        <v>97.9</v>
      </c>
      <c r="S1250" s="2609">
        <f>ROUND(K1241,2)*R1250</f>
        <v>372.99900000000002</v>
      </c>
    </row>
    <row r="1251" spans="1:19" ht="45" customHeight="1" x14ac:dyDescent="0.25">
      <c r="A1251" s="4666"/>
      <c r="B1251" s="4666"/>
      <c r="C1251" s="4666"/>
      <c r="D1251" s="4666"/>
      <c r="E1251" s="4666"/>
      <c r="F1251" s="4666"/>
      <c r="G1251" s="4666"/>
      <c r="H1251" s="4666"/>
      <c r="I1251" s="4666"/>
      <c r="J1251" s="4666"/>
      <c r="K1251" s="4666"/>
      <c r="L1251" s="4666"/>
      <c r="M1251" s="4666"/>
      <c r="N1251" s="4666"/>
      <c r="O1251" s="4666"/>
      <c r="P1251" s="2589" t="s">
        <v>54</v>
      </c>
      <c r="Q1251" s="2589" t="s">
        <v>55</v>
      </c>
      <c r="R1251" s="2610">
        <v>97.9</v>
      </c>
      <c r="S1251" s="2611">
        <f>ROUND(K1241,2)*R1251</f>
        <v>372.99900000000002</v>
      </c>
    </row>
    <row r="1252" spans="1:19" ht="45" customHeight="1" x14ac:dyDescent="0.25">
      <c r="A1252" s="4666"/>
      <c r="B1252" s="4666"/>
      <c r="C1252" s="4666"/>
      <c r="D1252" s="4666"/>
      <c r="E1252" s="4666"/>
      <c r="F1252" s="4666"/>
      <c r="G1252" s="4666"/>
      <c r="H1252" s="4666"/>
      <c r="I1252" s="4666"/>
      <c r="J1252" s="4666"/>
      <c r="K1252" s="4666"/>
      <c r="L1252" s="4666"/>
      <c r="M1252" s="4666"/>
      <c r="N1252" s="4666"/>
      <c r="O1252" s="4666"/>
      <c r="P1252" s="2589" t="s">
        <v>56</v>
      </c>
      <c r="Q1252" s="2589" t="s">
        <v>57</v>
      </c>
      <c r="R1252" s="2612">
        <v>97.9</v>
      </c>
      <c r="S1252" s="2613">
        <f>ROUND(K1241,2)*R1252</f>
        <v>372.99900000000002</v>
      </c>
    </row>
    <row r="1253" spans="1:19" ht="45" customHeight="1" x14ac:dyDescent="0.25">
      <c r="A1253" s="5233" t="s">
        <v>23</v>
      </c>
      <c r="B1253" s="5233" t="s">
        <v>373</v>
      </c>
      <c r="C1253" s="5233" t="s">
        <v>25</v>
      </c>
      <c r="D1253" s="5233" t="s">
        <v>374</v>
      </c>
      <c r="E1253" s="5233" t="s">
        <v>375</v>
      </c>
      <c r="F1253" s="5234">
        <f>R1253+R1254+R1255+R1256+R1257+R1258+R1259+R1260+R1261+R1262+R1263+R1264</f>
        <v>3105.6000000000008</v>
      </c>
      <c r="G1253" s="5233" t="s">
        <v>148</v>
      </c>
      <c r="H1253" s="5235">
        <v>4.49</v>
      </c>
      <c r="I1253" s="5236">
        <v>4.49</v>
      </c>
      <c r="J1253" s="5237">
        <v>0.2288</v>
      </c>
      <c r="K1253" s="5238">
        <f>ROUND(I1253,2)+(ROUND(I1253,2)*J1253)</f>
        <v>5.5173120000000004</v>
      </c>
      <c r="L1253" s="5239">
        <f>ROUND(S1253,2)+ROUND(S1254,2)+ROUND(S1255,2)+ROUND(S1256,2)+ROUND(S1257,2)+ROUND(S1258,2)+ROUND(S1259,2)+ROUND(S1260,2)+ROUND(S1261,2)+ROUND(S1262,2)+ROUND(S1263,2)+ROUND(S1264,2)</f>
        <v>17142.96</v>
      </c>
      <c r="M1253" s="5233"/>
      <c r="N1253" s="5233" t="s">
        <v>312</v>
      </c>
      <c r="O1253" s="5233" t="s">
        <v>308</v>
      </c>
      <c r="P1253" s="2614" t="s">
        <v>20</v>
      </c>
      <c r="Q1253" s="2614" t="s">
        <v>29</v>
      </c>
      <c r="R1253" s="2615">
        <v>258.8</v>
      </c>
      <c r="S1253" s="2616">
        <f>ROUND(K1253,2)*R1253</f>
        <v>1428.576</v>
      </c>
    </row>
    <row r="1254" spans="1:19" ht="45" customHeight="1" x14ac:dyDescent="0.25">
      <c r="A1254" s="4666"/>
      <c r="B1254" s="4666"/>
      <c r="C1254" s="4666"/>
      <c r="D1254" s="4666"/>
      <c r="E1254" s="4666"/>
      <c r="F1254" s="4666"/>
      <c r="G1254" s="4666"/>
      <c r="H1254" s="4666"/>
      <c r="I1254" s="4666"/>
      <c r="J1254" s="4666"/>
      <c r="K1254" s="4666"/>
      <c r="L1254" s="4666"/>
      <c r="M1254" s="4666"/>
      <c r="N1254" s="4666"/>
      <c r="O1254" s="4666"/>
      <c r="P1254" s="2614" t="s">
        <v>30</v>
      </c>
      <c r="Q1254" s="2614" t="s">
        <v>37</v>
      </c>
      <c r="R1254" s="2617">
        <v>258.8</v>
      </c>
      <c r="S1254" s="2618">
        <f>ROUND(K1253,2)*R1254</f>
        <v>1428.576</v>
      </c>
    </row>
    <row r="1255" spans="1:19" ht="45" customHeight="1" x14ac:dyDescent="0.25">
      <c r="A1255" s="4666"/>
      <c r="B1255" s="4666"/>
      <c r="C1255" s="4666"/>
      <c r="D1255" s="4666"/>
      <c r="E1255" s="4666"/>
      <c r="F1255" s="4666"/>
      <c r="G1255" s="4666"/>
      <c r="H1255" s="4666"/>
      <c r="I1255" s="4666"/>
      <c r="J1255" s="4666"/>
      <c r="K1255" s="4666"/>
      <c r="L1255" s="4666"/>
      <c r="M1255" s="4666"/>
      <c r="N1255" s="4666"/>
      <c r="O1255" s="4666"/>
      <c r="P1255" s="2614" t="s">
        <v>38</v>
      </c>
      <c r="Q1255" s="2614" t="s">
        <v>39</v>
      </c>
      <c r="R1255" s="2619">
        <v>258.8</v>
      </c>
      <c r="S1255" s="2620">
        <f>ROUND(K1253,2)*R1255</f>
        <v>1428.576</v>
      </c>
    </row>
    <row r="1256" spans="1:19" ht="45" customHeight="1" x14ac:dyDescent="0.25">
      <c r="A1256" s="4666"/>
      <c r="B1256" s="4666"/>
      <c r="C1256" s="4666"/>
      <c r="D1256" s="4666"/>
      <c r="E1256" s="4666"/>
      <c r="F1256" s="4666"/>
      <c r="G1256" s="4666"/>
      <c r="H1256" s="4666"/>
      <c r="I1256" s="4666"/>
      <c r="J1256" s="4666"/>
      <c r="K1256" s="4666"/>
      <c r="L1256" s="4666"/>
      <c r="M1256" s="4666"/>
      <c r="N1256" s="4666"/>
      <c r="O1256" s="4666"/>
      <c r="P1256" s="2614" t="s">
        <v>40</v>
      </c>
      <c r="Q1256" s="2614" t="s">
        <v>41</v>
      </c>
      <c r="R1256" s="2621">
        <v>258.8</v>
      </c>
      <c r="S1256" s="2622">
        <f>ROUND(K1253,2)*R1256</f>
        <v>1428.576</v>
      </c>
    </row>
    <row r="1257" spans="1:19" ht="45" customHeight="1" x14ac:dyDescent="0.25">
      <c r="A1257" s="4666"/>
      <c r="B1257" s="4666"/>
      <c r="C1257" s="4666"/>
      <c r="D1257" s="4666"/>
      <c r="E1257" s="4666"/>
      <c r="F1257" s="4666"/>
      <c r="G1257" s="4666"/>
      <c r="H1257" s="4666"/>
      <c r="I1257" s="4666"/>
      <c r="J1257" s="4666"/>
      <c r="K1257" s="4666"/>
      <c r="L1257" s="4666"/>
      <c r="M1257" s="4666"/>
      <c r="N1257" s="4666"/>
      <c r="O1257" s="4666"/>
      <c r="P1257" s="2614" t="s">
        <v>42</v>
      </c>
      <c r="Q1257" s="2614" t="s">
        <v>43</v>
      </c>
      <c r="R1257" s="2623">
        <v>258.8</v>
      </c>
      <c r="S1257" s="2624">
        <f>ROUND(K1253,2)*R1257</f>
        <v>1428.576</v>
      </c>
    </row>
    <row r="1258" spans="1:19" ht="45" customHeight="1" x14ac:dyDescent="0.25">
      <c r="A1258" s="4666"/>
      <c r="B1258" s="4666"/>
      <c r="C1258" s="4666"/>
      <c r="D1258" s="4666"/>
      <c r="E1258" s="4666"/>
      <c r="F1258" s="4666"/>
      <c r="G1258" s="4666"/>
      <c r="H1258" s="4666"/>
      <c r="I1258" s="4666"/>
      <c r="J1258" s="4666"/>
      <c r="K1258" s="4666"/>
      <c r="L1258" s="4666"/>
      <c r="M1258" s="4666"/>
      <c r="N1258" s="4666"/>
      <c r="O1258" s="4666"/>
      <c r="P1258" s="2614" t="s">
        <v>44</v>
      </c>
      <c r="Q1258" s="2614" t="s">
        <v>45</v>
      </c>
      <c r="R1258" s="2625">
        <v>258.8</v>
      </c>
      <c r="S1258" s="2626">
        <f>ROUND(K1253,2)*R1258</f>
        <v>1428.576</v>
      </c>
    </row>
    <row r="1259" spans="1:19" ht="45" customHeight="1" x14ac:dyDescent="0.25">
      <c r="A1259" s="4666"/>
      <c r="B1259" s="4666"/>
      <c r="C1259" s="4666"/>
      <c r="D1259" s="4666"/>
      <c r="E1259" s="4666"/>
      <c r="F1259" s="4666"/>
      <c r="G1259" s="4666"/>
      <c r="H1259" s="4666"/>
      <c r="I1259" s="4666"/>
      <c r="J1259" s="4666"/>
      <c r="K1259" s="4666"/>
      <c r="L1259" s="4666"/>
      <c r="M1259" s="4666"/>
      <c r="N1259" s="4666"/>
      <c r="O1259" s="4666"/>
      <c r="P1259" s="2614" t="s">
        <v>46</v>
      </c>
      <c r="Q1259" s="2614" t="s">
        <v>47</v>
      </c>
      <c r="R1259" s="2627">
        <v>258.8</v>
      </c>
      <c r="S1259" s="2628">
        <f>ROUND(K1253,2)*R1259</f>
        <v>1428.576</v>
      </c>
    </row>
    <row r="1260" spans="1:19" ht="45" customHeight="1" x14ac:dyDescent="0.25">
      <c r="A1260" s="4666"/>
      <c r="B1260" s="4666"/>
      <c r="C1260" s="4666"/>
      <c r="D1260" s="4666"/>
      <c r="E1260" s="4666"/>
      <c r="F1260" s="4666"/>
      <c r="G1260" s="4666"/>
      <c r="H1260" s="4666"/>
      <c r="I1260" s="4666"/>
      <c r="J1260" s="4666"/>
      <c r="K1260" s="4666"/>
      <c r="L1260" s="4666"/>
      <c r="M1260" s="4666"/>
      <c r="N1260" s="4666"/>
      <c r="O1260" s="4666"/>
      <c r="P1260" s="2614" t="s">
        <v>48</v>
      </c>
      <c r="Q1260" s="2614" t="s">
        <v>49</v>
      </c>
      <c r="R1260" s="2629">
        <v>258.8</v>
      </c>
      <c r="S1260" s="2630">
        <f>ROUND(K1253,2)*R1260</f>
        <v>1428.576</v>
      </c>
    </row>
    <row r="1261" spans="1:19" ht="45" customHeight="1" x14ac:dyDescent="0.25">
      <c r="A1261" s="4666"/>
      <c r="B1261" s="4666"/>
      <c r="C1261" s="4666"/>
      <c r="D1261" s="4666"/>
      <c r="E1261" s="4666"/>
      <c r="F1261" s="4666"/>
      <c r="G1261" s="4666"/>
      <c r="H1261" s="4666"/>
      <c r="I1261" s="4666"/>
      <c r="J1261" s="4666"/>
      <c r="K1261" s="4666"/>
      <c r="L1261" s="4666"/>
      <c r="M1261" s="4666"/>
      <c r="N1261" s="4666"/>
      <c r="O1261" s="4666"/>
      <c r="P1261" s="2614" t="s">
        <v>50</v>
      </c>
      <c r="Q1261" s="2614" t="s">
        <v>51</v>
      </c>
      <c r="R1261" s="2631">
        <v>258.8</v>
      </c>
      <c r="S1261" s="2632">
        <f>ROUND(K1253,2)*R1261</f>
        <v>1428.576</v>
      </c>
    </row>
    <row r="1262" spans="1:19" ht="45" customHeight="1" x14ac:dyDescent="0.25">
      <c r="A1262" s="4666"/>
      <c r="B1262" s="4666"/>
      <c r="C1262" s="4666"/>
      <c r="D1262" s="4666"/>
      <c r="E1262" s="4666"/>
      <c r="F1262" s="4666"/>
      <c r="G1262" s="4666"/>
      <c r="H1262" s="4666"/>
      <c r="I1262" s="4666"/>
      <c r="J1262" s="4666"/>
      <c r="K1262" s="4666"/>
      <c r="L1262" s="4666"/>
      <c r="M1262" s="4666"/>
      <c r="N1262" s="4666"/>
      <c r="O1262" s="4666"/>
      <c r="P1262" s="2614" t="s">
        <v>52</v>
      </c>
      <c r="Q1262" s="2614" t="s">
        <v>53</v>
      </c>
      <c r="R1262" s="2633">
        <v>258.8</v>
      </c>
      <c r="S1262" s="2634">
        <f>ROUND(K1253,2)*R1262</f>
        <v>1428.576</v>
      </c>
    </row>
    <row r="1263" spans="1:19" ht="45" customHeight="1" x14ac:dyDescent="0.25">
      <c r="A1263" s="4666"/>
      <c r="B1263" s="4666"/>
      <c r="C1263" s="4666"/>
      <c r="D1263" s="4666"/>
      <c r="E1263" s="4666"/>
      <c r="F1263" s="4666"/>
      <c r="G1263" s="4666"/>
      <c r="H1263" s="4666"/>
      <c r="I1263" s="4666"/>
      <c r="J1263" s="4666"/>
      <c r="K1263" s="4666"/>
      <c r="L1263" s="4666"/>
      <c r="M1263" s="4666"/>
      <c r="N1263" s="4666"/>
      <c r="O1263" s="4666"/>
      <c r="P1263" s="2614" t="s">
        <v>54</v>
      </c>
      <c r="Q1263" s="2614" t="s">
        <v>55</v>
      </c>
      <c r="R1263" s="2635">
        <v>258.8</v>
      </c>
      <c r="S1263" s="2636">
        <f>ROUND(K1253,2)*R1263</f>
        <v>1428.576</v>
      </c>
    </row>
    <row r="1264" spans="1:19" ht="45" customHeight="1" x14ac:dyDescent="0.25">
      <c r="A1264" s="4666"/>
      <c r="B1264" s="4666"/>
      <c r="C1264" s="4666"/>
      <c r="D1264" s="4666"/>
      <c r="E1264" s="4666"/>
      <c r="F1264" s="4666"/>
      <c r="G1264" s="4666"/>
      <c r="H1264" s="4666"/>
      <c r="I1264" s="4666"/>
      <c r="J1264" s="4666"/>
      <c r="K1264" s="4666"/>
      <c r="L1264" s="4666"/>
      <c r="M1264" s="4666"/>
      <c r="N1264" s="4666"/>
      <c r="O1264" s="4666"/>
      <c r="P1264" s="2614" t="s">
        <v>56</v>
      </c>
      <c r="Q1264" s="2614" t="s">
        <v>57</v>
      </c>
      <c r="R1264" s="2637">
        <v>258.8</v>
      </c>
      <c r="S1264" s="2638">
        <f>ROUND(K1253,2)*R1264</f>
        <v>1428.576</v>
      </c>
    </row>
    <row r="1265" spans="1:19" ht="45" customHeight="1" x14ac:dyDescent="0.25">
      <c r="A1265" s="5212" t="s">
        <v>23</v>
      </c>
      <c r="B1265" s="5212" t="s">
        <v>376</v>
      </c>
      <c r="C1265" s="5212" t="s">
        <v>25</v>
      </c>
      <c r="D1265" s="5212" t="s">
        <v>377</v>
      </c>
      <c r="E1265" s="5212" t="s">
        <v>378</v>
      </c>
      <c r="F1265" s="5213">
        <f>R1265+R1266+R1267+R1268+R1269+R1270+R1271+R1272+R1273+R1274+R1275+R1276</f>
        <v>297.60000000000008</v>
      </c>
      <c r="G1265" s="5212" t="s">
        <v>148</v>
      </c>
      <c r="H1265" s="5214">
        <v>6.93</v>
      </c>
      <c r="I1265" s="5215">
        <v>6.93</v>
      </c>
      <c r="J1265" s="5216">
        <v>0.2288</v>
      </c>
      <c r="K1265" s="5217">
        <f>ROUND(I1265,2)+(ROUND(I1265,2)*J1265)</f>
        <v>8.5155840000000005</v>
      </c>
      <c r="L1265" s="5218">
        <f>ROUND(S1265,2)+ROUND(S1266,2)+ROUND(S1267,2)+ROUND(S1268,2)+ROUND(S1269,2)+ROUND(S1270,2)+ROUND(S1271,2)+ROUND(S1272,2)+ROUND(S1273,2)+ROUND(S1274,2)+ROUND(S1275,2)+ROUND(S1276,2)</f>
        <v>2535.6000000000004</v>
      </c>
      <c r="M1265" s="5212"/>
      <c r="N1265" s="5212" t="s">
        <v>312</v>
      </c>
      <c r="O1265" s="5212" t="s">
        <v>308</v>
      </c>
      <c r="P1265" s="2639" t="s">
        <v>20</v>
      </c>
      <c r="Q1265" s="2639" t="s">
        <v>29</v>
      </c>
      <c r="R1265" s="2640">
        <v>24.8</v>
      </c>
      <c r="S1265" s="2641">
        <f>ROUND(K1265,2)*R1265</f>
        <v>211.29599999999999</v>
      </c>
    </row>
    <row r="1266" spans="1:19" ht="45" customHeight="1" x14ac:dyDescent="0.25">
      <c r="A1266" s="4666"/>
      <c r="B1266" s="4666"/>
      <c r="C1266" s="4666"/>
      <c r="D1266" s="4666"/>
      <c r="E1266" s="4666"/>
      <c r="F1266" s="4666"/>
      <c r="G1266" s="4666"/>
      <c r="H1266" s="4666"/>
      <c r="I1266" s="4666"/>
      <c r="J1266" s="4666"/>
      <c r="K1266" s="4666"/>
      <c r="L1266" s="4666"/>
      <c r="M1266" s="4666"/>
      <c r="N1266" s="4666"/>
      <c r="O1266" s="4666"/>
      <c r="P1266" s="2639" t="s">
        <v>30</v>
      </c>
      <c r="Q1266" s="2639" t="s">
        <v>37</v>
      </c>
      <c r="R1266" s="2642">
        <v>24.8</v>
      </c>
      <c r="S1266" s="2643">
        <f>ROUND(K1265,2)*R1266</f>
        <v>211.29599999999999</v>
      </c>
    </row>
    <row r="1267" spans="1:19" ht="45" customHeight="1" x14ac:dyDescent="0.25">
      <c r="A1267" s="4666"/>
      <c r="B1267" s="4666"/>
      <c r="C1267" s="4666"/>
      <c r="D1267" s="4666"/>
      <c r="E1267" s="4666"/>
      <c r="F1267" s="4666"/>
      <c r="G1267" s="4666"/>
      <c r="H1267" s="4666"/>
      <c r="I1267" s="4666"/>
      <c r="J1267" s="4666"/>
      <c r="K1267" s="4666"/>
      <c r="L1267" s="4666"/>
      <c r="M1267" s="4666"/>
      <c r="N1267" s="4666"/>
      <c r="O1267" s="4666"/>
      <c r="P1267" s="2639" t="s">
        <v>38</v>
      </c>
      <c r="Q1267" s="2639" t="s">
        <v>39</v>
      </c>
      <c r="R1267" s="2644">
        <v>24.8</v>
      </c>
      <c r="S1267" s="2645">
        <f>ROUND(K1265,2)*R1267</f>
        <v>211.29599999999999</v>
      </c>
    </row>
    <row r="1268" spans="1:19" ht="45" customHeight="1" x14ac:dyDescent="0.25">
      <c r="A1268" s="4666"/>
      <c r="B1268" s="4666"/>
      <c r="C1268" s="4666"/>
      <c r="D1268" s="4666"/>
      <c r="E1268" s="4666"/>
      <c r="F1268" s="4666"/>
      <c r="G1268" s="4666"/>
      <c r="H1268" s="4666"/>
      <c r="I1268" s="4666"/>
      <c r="J1268" s="4666"/>
      <c r="K1268" s="4666"/>
      <c r="L1268" s="4666"/>
      <c r="M1268" s="4666"/>
      <c r="N1268" s="4666"/>
      <c r="O1268" s="4666"/>
      <c r="P1268" s="2639" t="s">
        <v>40</v>
      </c>
      <c r="Q1268" s="2639" t="s">
        <v>41</v>
      </c>
      <c r="R1268" s="2646">
        <v>24.8</v>
      </c>
      <c r="S1268" s="2647">
        <f>ROUND(K1265,2)*R1268</f>
        <v>211.29599999999999</v>
      </c>
    </row>
    <row r="1269" spans="1:19" ht="45" customHeight="1" x14ac:dyDescent="0.25">
      <c r="A1269" s="4666"/>
      <c r="B1269" s="4666"/>
      <c r="C1269" s="4666"/>
      <c r="D1269" s="4666"/>
      <c r="E1269" s="4666"/>
      <c r="F1269" s="4666"/>
      <c r="G1269" s="4666"/>
      <c r="H1269" s="4666"/>
      <c r="I1269" s="4666"/>
      <c r="J1269" s="4666"/>
      <c r="K1269" s="4666"/>
      <c r="L1269" s="4666"/>
      <c r="M1269" s="4666"/>
      <c r="N1269" s="4666"/>
      <c r="O1269" s="4666"/>
      <c r="P1269" s="2639" t="s">
        <v>42</v>
      </c>
      <c r="Q1269" s="2639" t="s">
        <v>43</v>
      </c>
      <c r="R1269" s="2648">
        <v>24.8</v>
      </c>
      <c r="S1269" s="2649">
        <f>ROUND(K1265,2)*R1269</f>
        <v>211.29599999999999</v>
      </c>
    </row>
    <row r="1270" spans="1:19" ht="45" customHeight="1" x14ac:dyDescent="0.25">
      <c r="A1270" s="4666"/>
      <c r="B1270" s="4666"/>
      <c r="C1270" s="4666"/>
      <c r="D1270" s="4666"/>
      <c r="E1270" s="4666"/>
      <c r="F1270" s="4666"/>
      <c r="G1270" s="4666"/>
      <c r="H1270" s="4666"/>
      <c r="I1270" s="4666"/>
      <c r="J1270" s="4666"/>
      <c r="K1270" s="4666"/>
      <c r="L1270" s="4666"/>
      <c r="M1270" s="4666"/>
      <c r="N1270" s="4666"/>
      <c r="O1270" s="4666"/>
      <c r="P1270" s="2639" t="s">
        <v>44</v>
      </c>
      <c r="Q1270" s="2639" t="s">
        <v>45</v>
      </c>
      <c r="R1270" s="2650">
        <v>24.8</v>
      </c>
      <c r="S1270" s="2651">
        <f>ROUND(K1265,2)*R1270</f>
        <v>211.29599999999999</v>
      </c>
    </row>
    <row r="1271" spans="1:19" ht="45" customHeight="1" x14ac:dyDescent="0.25">
      <c r="A1271" s="4666"/>
      <c r="B1271" s="4666"/>
      <c r="C1271" s="4666"/>
      <c r="D1271" s="4666"/>
      <c r="E1271" s="4666"/>
      <c r="F1271" s="4666"/>
      <c r="G1271" s="4666"/>
      <c r="H1271" s="4666"/>
      <c r="I1271" s="4666"/>
      <c r="J1271" s="4666"/>
      <c r="K1271" s="4666"/>
      <c r="L1271" s="4666"/>
      <c r="M1271" s="4666"/>
      <c r="N1271" s="4666"/>
      <c r="O1271" s="4666"/>
      <c r="P1271" s="2639" t="s">
        <v>46</v>
      </c>
      <c r="Q1271" s="2639" t="s">
        <v>47</v>
      </c>
      <c r="R1271" s="2652">
        <v>24.8</v>
      </c>
      <c r="S1271" s="2653">
        <f>ROUND(K1265,2)*R1271</f>
        <v>211.29599999999999</v>
      </c>
    </row>
    <row r="1272" spans="1:19" ht="45" customHeight="1" x14ac:dyDescent="0.25">
      <c r="A1272" s="4666"/>
      <c r="B1272" s="4666"/>
      <c r="C1272" s="4666"/>
      <c r="D1272" s="4666"/>
      <c r="E1272" s="4666"/>
      <c r="F1272" s="4666"/>
      <c r="G1272" s="4666"/>
      <c r="H1272" s="4666"/>
      <c r="I1272" s="4666"/>
      <c r="J1272" s="4666"/>
      <c r="K1272" s="4666"/>
      <c r="L1272" s="4666"/>
      <c r="M1272" s="4666"/>
      <c r="N1272" s="4666"/>
      <c r="O1272" s="4666"/>
      <c r="P1272" s="2639" t="s">
        <v>48</v>
      </c>
      <c r="Q1272" s="2639" t="s">
        <v>49</v>
      </c>
      <c r="R1272" s="2654">
        <v>24.8</v>
      </c>
      <c r="S1272" s="2655">
        <f>ROUND(K1265,2)*R1272</f>
        <v>211.29599999999999</v>
      </c>
    </row>
    <row r="1273" spans="1:19" ht="45" customHeight="1" x14ac:dyDescent="0.25">
      <c r="A1273" s="4666"/>
      <c r="B1273" s="4666"/>
      <c r="C1273" s="4666"/>
      <c r="D1273" s="4666"/>
      <c r="E1273" s="4666"/>
      <c r="F1273" s="4666"/>
      <c r="G1273" s="4666"/>
      <c r="H1273" s="4666"/>
      <c r="I1273" s="4666"/>
      <c r="J1273" s="4666"/>
      <c r="K1273" s="4666"/>
      <c r="L1273" s="4666"/>
      <c r="M1273" s="4666"/>
      <c r="N1273" s="4666"/>
      <c r="O1273" s="4666"/>
      <c r="P1273" s="2639" t="s">
        <v>50</v>
      </c>
      <c r="Q1273" s="2639" t="s">
        <v>51</v>
      </c>
      <c r="R1273" s="2656">
        <v>24.8</v>
      </c>
      <c r="S1273" s="2657">
        <f>ROUND(K1265,2)*R1273</f>
        <v>211.29599999999999</v>
      </c>
    </row>
    <row r="1274" spans="1:19" ht="45" customHeight="1" x14ac:dyDescent="0.25">
      <c r="A1274" s="4666"/>
      <c r="B1274" s="4666"/>
      <c r="C1274" s="4666"/>
      <c r="D1274" s="4666"/>
      <c r="E1274" s="4666"/>
      <c r="F1274" s="4666"/>
      <c r="G1274" s="4666"/>
      <c r="H1274" s="4666"/>
      <c r="I1274" s="4666"/>
      <c r="J1274" s="4666"/>
      <c r="K1274" s="4666"/>
      <c r="L1274" s="4666"/>
      <c r="M1274" s="4666"/>
      <c r="N1274" s="4666"/>
      <c r="O1274" s="4666"/>
      <c r="P1274" s="2639" t="s">
        <v>52</v>
      </c>
      <c r="Q1274" s="2639" t="s">
        <v>53</v>
      </c>
      <c r="R1274" s="2658">
        <v>24.8</v>
      </c>
      <c r="S1274" s="2659">
        <f>ROUND(K1265,2)*R1274</f>
        <v>211.29599999999999</v>
      </c>
    </row>
    <row r="1275" spans="1:19" ht="45" customHeight="1" x14ac:dyDescent="0.25">
      <c r="A1275" s="4666"/>
      <c r="B1275" s="4666"/>
      <c r="C1275" s="4666"/>
      <c r="D1275" s="4666"/>
      <c r="E1275" s="4666"/>
      <c r="F1275" s="4666"/>
      <c r="G1275" s="4666"/>
      <c r="H1275" s="4666"/>
      <c r="I1275" s="4666"/>
      <c r="J1275" s="4666"/>
      <c r="K1275" s="4666"/>
      <c r="L1275" s="4666"/>
      <c r="M1275" s="4666"/>
      <c r="N1275" s="4666"/>
      <c r="O1275" s="4666"/>
      <c r="P1275" s="2639" t="s">
        <v>54</v>
      </c>
      <c r="Q1275" s="2639" t="s">
        <v>55</v>
      </c>
      <c r="R1275" s="2660">
        <v>24.8</v>
      </c>
      <c r="S1275" s="2661">
        <f>ROUND(K1265,2)*R1275</f>
        <v>211.29599999999999</v>
      </c>
    </row>
    <row r="1276" spans="1:19" ht="45" customHeight="1" x14ac:dyDescent="0.25">
      <c r="A1276" s="4666"/>
      <c r="B1276" s="4666"/>
      <c r="C1276" s="4666"/>
      <c r="D1276" s="4666"/>
      <c r="E1276" s="4666"/>
      <c r="F1276" s="4666"/>
      <c r="G1276" s="4666"/>
      <c r="H1276" s="4666"/>
      <c r="I1276" s="4666"/>
      <c r="J1276" s="4666"/>
      <c r="K1276" s="4666"/>
      <c r="L1276" s="4666"/>
      <c r="M1276" s="4666"/>
      <c r="N1276" s="4666"/>
      <c r="O1276" s="4666"/>
      <c r="P1276" s="2639" t="s">
        <v>56</v>
      </c>
      <c r="Q1276" s="2639" t="s">
        <v>57</v>
      </c>
      <c r="R1276" s="2662">
        <v>24.8</v>
      </c>
      <c r="S1276" s="2663">
        <f>ROUND(K1265,2)*R1276</f>
        <v>211.29599999999999</v>
      </c>
    </row>
    <row r="1277" spans="1:19" ht="45" customHeight="1" x14ac:dyDescent="0.25">
      <c r="A1277" s="5219" t="s">
        <v>23</v>
      </c>
      <c r="B1277" s="5219" t="s">
        <v>379</v>
      </c>
      <c r="C1277" s="5219" t="s">
        <v>25</v>
      </c>
      <c r="D1277" s="5219" t="s">
        <v>380</v>
      </c>
      <c r="E1277" s="5219" t="s">
        <v>381</v>
      </c>
      <c r="F1277" s="5220">
        <f>R1277+R1278+R1279+R1280+R1281+R1282+R1283+R1284+R1285+R1286+R1287+R1288</f>
        <v>310.79999999999995</v>
      </c>
      <c r="G1277" s="5219" t="s">
        <v>148</v>
      </c>
      <c r="H1277" s="5221">
        <v>11.02</v>
      </c>
      <c r="I1277" s="5222">
        <v>11.02</v>
      </c>
      <c r="J1277" s="5223">
        <v>0.2288</v>
      </c>
      <c r="K1277" s="5224">
        <f>ROUND(I1277,2)+(ROUND(I1277,2)*J1277)</f>
        <v>13.541376</v>
      </c>
      <c r="L1277" s="5225">
        <f>ROUND(S1277,2)+ROUND(S1278,2)+ROUND(S1279,2)+ROUND(S1280,2)+ROUND(S1281,2)+ROUND(S1282,2)+ROUND(S1283,2)+ROUND(S1284,2)+ROUND(S1285,2)+ROUND(S1286,2)+ROUND(S1287,2)+ROUND(S1288,2)</f>
        <v>4208.28</v>
      </c>
      <c r="M1277" s="5219"/>
      <c r="N1277" s="5219" t="s">
        <v>312</v>
      </c>
      <c r="O1277" s="5219" t="s">
        <v>308</v>
      </c>
      <c r="P1277" s="2664" t="s">
        <v>20</v>
      </c>
      <c r="Q1277" s="2664" t="s">
        <v>29</v>
      </c>
      <c r="R1277" s="2665">
        <v>25.9</v>
      </c>
      <c r="S1277" s="2666">
        <f>ROUND(K1277,2)*R1277</f>
        <v>350.68599999999998</v>
      </c>
    </row>
    <row r="1278" spans="1:19" ht="45" customHeight="1" x14ac:dyDescent="0.25">
      <c r="A1278" s="4666"/>
      <c r="B1278" s="4666"/>
      <c r="C1278" s="4666"/>
      <c r="D1278" s="4666"/>
      <c r="E1278" s="4666"/>
      <c r="F1278" s="4666"/>
      <c r="G1278" s="4666"/>
      <c r="H1278" s="4666"/>
      <c r="I1278" s="4666"/>
      <c r="J1278" s="4666"/>
      <c r="K1278" s="4666"/>
      <c r="L1278" s="4666"/>
      <c r="M1278" s="4666"/>
      <c r="N1278" s="4666"/>
      <c r="O1278" s="4666"/>
      <c r="P1278" s="2664" t="s">
        <v>30</v>
      </c>
      <c r="Q1278" s="2664" t="s">
        <v>37</v>
      </c>
      <c r="R1278" s="2667">
        <v>25.9</v>
      </c>
      <c r="S1278" s="2668">
        <f>ROUND(K1277,2)*R1278</f>
        <v>350.68599999999998</v>
      </c>
    </row>
    <row r="1279" spans="1:19" ht="45" customHeight="1" x14ac:dyDescent="0.25">
      <c r="A1279" s="4666"/>
      <c r="B1279" s="4666"/>
      <c r="C1279" s="4666"/>
      <c r="D1279" s="4666"/>
      <c r="E1279" s="4666"/>
      <c r="F1279" s="4666"/>
      <c r="G1279" s="4666"/>
      <c r="H1279" s="4666"/>
      <c r="I1279" s="4666"/>
      <c r="J1279" s="4666"/>
      <c r="K1279" s="4666"/>
      <c r="L1279" s="4666"/>
      <c r="M1279" s="4666"/>
      <c r="N1279" s="4666"/>
      <c r="O1279" s="4666"/>
      <c r="P1279" s="2664" t="s">
        <v>38</v>
      </c>
      <c r="Q1279" s="2664" t="s">
        <v>39</v>
      </c>
      <c r="R1279" s="2669">
        <v>25.9</v>
      </c>
      <c r="S1279" s="2670">
        <f>ROUND(K1277,2)*R1279</f>
        <v>350.68599999999998</v>
      </c>
    </row>
    <row r="1280" spans="1:19" ht="45" customHeight="1" x14ac:dyDescent="0.25">
      <c r="A1280" s="4666"/>
      <c r="B1280" s="4666"/>
      <c r="C1280" s="4666"/>
      <c r="D1280" s="4666"/>
      <c r="E1280" s="4666"/>
      <c r="F1280" s="4666"/>
      <c r="G1280" s="4666"/>
      <c r="H1280" s="4666"/>
      <c r="I1280" s="4666"/>
      <c r="J1280" s="4666"/>
      <c r="K1280" s="4666"/>
      <c r="L1280" s="4666"/>
      <c r="M1280" s="4666"/>
      <c r="N1280" s="4666"/>
      <c r="O1280" s="4666"/>
      <c r="P1280" s="2664" t="s">
        <v>40</v>
      </c>
      <c r="Q1280" s="2664" t="s">
        <v>41</v>
      </c>
      <c r="R1280" s="2671">
        <v>25.9</v>
      </c>
      <c r="S1280" s="2672">
        <f>ROUND(K1277,2)*R1280</f>
        <v>350.68599999999998</v>
      </c>
    </row>
    <row r="1281" spans="1:19" ht="45" customHeight="1" x14ac:dyDescent="0.25">
      <c r="A1281" s="4666"/>
      <c r="B1281" s="4666"/>
      <c r="C1281" s="4666"/>
      <c r="D1281" s="4666"/>
      <c r="E1281" s="4666"/>
      <c r="F1281" s="4666"/>
      <c r="G1281" s="4666"/>
      <c r="H1281" s="4666"/>
      <c r="I1281" s="4666"/>
      <c r="J1281" s="4666"/>
      <c r="K1281" s="4666"/>
      <c r="L1281" s="4666"/>
      <c r="M1281" s="4666"/>
      <c r="N1281" s="4666"/>
      <c r="O1281" s="4666"/>
      <c r="P1281" s="2664" t="s">
        <v>42</v>
      </c>
      <c r="Q1281" s="2664" t="s">
        <v>43</v>
      </c>
      <c r="R1281" s="2673">
        <v>25.9</v>
      </c>
      <c r="S1281" s="2674">
        <f>ROUND(K1277,2)*R1281</f>
        <v>350.68599999999998</v>
      </c>
    </row>
    <row r="1282" spans="1:19" ht="45" customHeight="1" x14ac:dyDescent="0.25">
      <c r="A1282" s="4666"/>
      <c r="B1282" s="4666"/>
      <c r="C1282" s="4666"/>
      <c r="D1282" s="4666"/>
      <c r="E1282" s="4666"/>
      <c r="F1282" s="4666"/>
      <c r="G1282" s="4666"/>
      <c r="H1282" s="4666"/>
      <c r="I1282" s="4666"/>
      <c r="J1282" s="4666"/>
      <c r="K1282" s="4666"/>
      <c r="L1282" s="4666"/>
      <c r="M1282" s="4666"/>
      <c r="N1282" s="4666"/>
      <c r="O1282" s="4666"/>
      <c r="P1282" s="2664" t="s">
        <v>44</v>
      </c>
      <c r="Q1282" s="2664" t="s">
        <v>45</v>
      </c>
      <c r="R1282" s="2675">
        <v>25.9</v>
      </c>
      <c r="S1282" s="2676">
        <f>ROUND(K1277,2)*R1282</f>
        <v>350.68599999999998</v>
      </c>
    </row>
    <row r="1283" spans="1:19" ht="45" customHeight="1" x14ac:dyDescent="0.25">
      <c r="A1283" s="4666"/>
      <c r="B1283" s="4666"/>
      <c r="C1283" s="4666"/>
      <c r="D1283" s="4666"/>
      <c r="E1283" s="4666"/>
      <c r="F1283" s="4666"/>
      <c r="G1283" s="4666"/>
      <c r="H1283" s="4666"/>
      <c r="I1283" s="4666"/>
      <c r="J1283" s="4666"/>
      <c r="K1283" s="4666"/>
      <c r="L1283" s="4666"/>
      <c r="M1283" s="4666"/>
      <c r="N1283" s="4666"/>
      <c r="O1283" s="4666"/>
      <c r="P1283" s="2664" t="s">
        <v>46</v>
      </c>
      <c r="Q1283" s="2664" t="s">
        <v>47</v>
      </c>
      <c r="R1283" s="2677">
        <v>25.9</v>
      </c>
      <c r="S1283" s="2678">
        <f>ROUND(K1277,2)*R1283</f>
        <v>350.68599999999998</v>
      </c>
    </row>
    <row r="1284" spans="1:19" ht="45" customHeight="1" x14ac:dyDescent="0.25">
      <c r="A1284" s="4666"/>
      <c r="B1284" s="4666"/>
      <c r="C1284" s="4666"/>
      <c r="D1284" s="4666"/>
      <c r="E1284" s="4666"/>
      <c r="F1284" s="4666"/>
      <c r="G1284" s="4666"/>
      <c r="H1284" s="4666"/>
      <c r="I1284" s="4666"/>
      <c r="J1284" s="4666"/>
      <c r="K1284" s="4666"/>
      <c r="L1284" s="4666"/>
      <c r="M1284" s="4666"/>
      <c r="N1284" s="4666"/>
      <c r="O1284" s="4666"/>
      <c r="P1284" s="2664" t="s">
        <v>48</v>
      </c>
      <c r="Q1284" s="2664" t="s">
        <v>49</v>
      </c>
      <c r="R1284" s="2679">
        <v>25.9</v>
      </c>
      <c r="S1284" s="2680">
        <f>ROUND(K1277,2)*R1284</f>
        <v>350.68599999999998</v>
      </c>
    </row>
    <row r="1285" spans="1:19" ht="45" customHeight="1" x14ac:dyDescent="0.25">
      <c r="A1285" s="4666"/>
      <c r="B1285" s="4666"/>
      <c r="C1285" s="4666"/>
      <c r="D1285" s="4666"/>
      <c r="E1285" s="4666"/>
      <c r="F1285" s="4666"/>
      <c r="G1285" s="4666"/>
      <c r="H1285" s="4666"/>
      <c r="I1285" s="4666"/>
      <c r="J1285" s="4666"/>
      <c r="K1285" s="4666"/>
      <c r="L1285" s="4666"/>
      <c r="M1285" s="4666"/>
      <c r="N1285" s="4666"/>
      <c r="O1285" s="4666"/>
      <c r="P1285" s="2664" t="s">
        <v>50</v>
      </c>
      <c r="Q1285" s="2664" t="s">
        <v>51</v>
      </c>
      <c r="R1285" s="2681">
        <v>25.9</v>
      </c>
      <c r="S1285" s="2682">
        <f>ROUND(K1277,2)*R1285</f>
        <v>350.68599999999998</v>
      </c>
    </row>
    <row r="1286" spans="1:19" ht="45" customHeight="1" x14ac:dyDescent="0.25">
      <c r="A1286" s="4666"/>
      <c r="B1286" s="4666"/>
      <c r="C1286" s="4666"/>
      <c r="D1286" s="4666"/>
      <c r="E1286" s="4666"/>
      <c r="F1286" s="4666"/>
      <c r="G1286" s="4666"/>
      <c r="H1286" s="4666"/>
      <c r="I1286" s="4666"/>
      <c r="J1286" s="4666"/>
      <c r="K1286" s="4666"/>
      <c r="L1286" s="4666"/>
      <c r="M1286" s="4666"/>
      <c r="N1286" s="4666"/>
      <c r="O1286" s="4666"/>
      <c r="P1286" s="2664" t="s">
        <v>52</v>
      </c>
      <c r="Q1286" s="2664" t="s">
        <v>53</v>
      </c>
      <c r="R1286" s="2683">
        <v>25.9</v>
      </c>
      <c r="S1286" s="2684">
        <f>ROUND(K1277,2)*R1286</f>
        <v>350.68599999999998</v>
      </c>
    </row>
    <row r="1287" spans="1:19" ht="45" customHeight="1" x14ac:dyDescent="0.25">
      <c r="A1287" s="4666"/>
      <c r="B1287" s="4666"/>
      <c r="C1287" s="4666"/>
      <c r="D1287" s="4666"/>
      <c r="E1287" s="4666"/>
      <c r="F1287" s="4666"/>
      <c r="G1287" s="4666"/>
      <c r="H1287" s="4666"/>
      <c r="I1287" s="4666"/>
      <c r="J1287" s="4666"/>
      <c r="K1287" s="4666"/>
      <c r="L1287" s="4666"/>
      <c r="M1287" s="4666"/>
      <c r="N1287" s="4666"/>
      <c r="O1287" s="4666"/>
      <c r="P1287" s="2664" t="s">
        <v>54</v>
      </c>
      <c r="Q1287" s="2664" t="s">
        <v>55</v>
      </c>
      <c r="R1287" s="2685">
        <v>25.9</v>
      </c>
      <c r="S1287" s="2686">
        <f>ROUND(K1277,2)*R1287</f>
        <v>350.68599999999998</v>
      </c>
    </row>
    <row r="1288" spans="1:19" ht="45" customHeight="1" x14ac:dyDescent="0.25">
      <c r="A1288" s="4666"/>
      <c r="B1288" s="4666"/>
      <c r="C1288" s="4666"/>
      <c r="D1288" s="4666"/>
      <c r="E1288" s="4666"/>
      <c r="F1288" s="4666"/>
      <c r="G1288" s="4666"/>
      <c r="H1288" s="4666"/>
      <c r="I1288" s="4666"/>
      <c r="J1288" s="4666"/>
      <c r="K1288" s="4666"/>
      <c r="L1288" s="4666"/>
      <c r="M1288" s="4666"/>
      <c r="N1288" s="4666"/>
      <c r="O1288" s="4666"/>
      <c r="P1288" s="2664" t="s">
        <v>56</v>
      </c>
      <c r="Q1288" s="2664" t="s">
        <v>57</v>
      </c>
      <c r="R1288" s="2687">
        <v>25.9</v>
      </c>
      <c r="S1288" s="2688">
        <f>ROUND(K1277,2)*R1288</f>
        <v>350.68599999999998</v>
      </c>
    </row>
    <row r="1289" spans="1:19" ht="45" customHeight="1" x14ac:dyDescent="0.25">
      <c r="A1289" s="5198" t="s">
        <v>23</v>
      </c>
      <c r="B1289" s="5198" t="s">
        <v>382</v>
      </c>
      <c r="C1289" s="5198" t="s">
        <v>25</v>
      </c>
      <c r="D1289" s="5198" t="s">
        <v>383</v>
      </c>
      <c r="E1289" s="5198" t="s">
        <v>384</v>
      </c>
      <c r="F1289" s="5199">
        <f>R1289+R1290+R1291+R1292+R1293+R1294+R1295+R1296+R1297+R1298+R1299+R1300</f>
        <v>99.59999999999998</v>
      </c>
      <c r="G1289" s="5198" t="s">
        <v>148</v>
      </c>
      <c r="H1289" s="5200">
        <v>10.51</v>
      </c>
      <c r="I1289" s="5201">
        <v>10.51</v>
      </c>
      <c r="J1289" s="5202">
        <v>0.2288</v>
      </c>
      <c r="K1289" s="5203">
        <f>ROUND(I1289,2)+(ROUND(I1289,2)*J1289)</f>
        <v>12.914688</v>
      </c>
      <c r="L1289" s="5204">
        <f>ROUND(S1289,2)+ROUND(S1290,2)+ROUND(S1291,2)+ROUND(S1292,2)+ROUND(S1293,2)+ROUND(S1294,2)+ROUND(S1295,2)+ROUND(S1296,2)+ROUND(S1297,2)+ROUND(S1298,2)+ROUND(S1299,2)+ROUND(S1300,2)</f>
        <v>1285.8000000000002</v>
      </c>
      <c r="M1289" s="5198"/>
      <c r="N1289" s="5198" t="s">
        <v>312</v>
      </c>
      <c r="O1289" s="5198" t="s">
        <v>308</v>
      </c>
      <c r="P1289" s="2689" t="s">
        <v>20</v>
      </c>
      <c r="Q1289" s="2689" t="s">
        <v>29</v>
      </c>
      <c r="R1289" s="2690">
        <v>8.3000000000000007</v>
      </c>
      <c r="S1289" s="2691">
        <f>ROUND(K1289,2)*R1289</f>
        <v>107.15300000000001</v>
      </c>
    </row>
    <row r="1290" spans="1:19" ht="45" customHeight="1" x14ac:dyDescent="0.25">
      <c r="A1290" s="4666"/>
      <c r="B1290" s="4666"/>
      <c r="C1290" s="4666"/>
      <c r="D1290" s="4666"/>
      <c r="E1290" s="4666"/>
      <c r="F1290" s="4666"/>
      <c r="G1290" s="4666"/>
      <c r="H1290" s="4666"/>
      <c r="I1290" s="4666"/>
      <c r="J1290" s="4666"/>
      <c r="K1290" s="4666"/>
      <c r="L1290" s="4666"/>
      <c r="M1290" s="4666"/>
      <c r="N1290" s="4666"/>
      <c r="O1290" s="4666"/>
      <c r="P1290" s="2689" t="s">
        <v>30</v>
      </c>
      <c r="Q1290" s="2689" t="s">
        <v>37</v>
      </c>
      <c r="R1290" s="2692">
        <v>8.3000000000000007</v>
      </c>
      <c r="S1290" s="2693">
        <f>ROUND(K1289,2)*R1290</f>
        <v>107.15300000000001</v>
      </c>
    </row>
    <row r="1291" spans="1:19" ht="45" customHeight="1" x14ac:dyDescent="0.25">
      <c r="A1291" s="4666"/>
      <c r="B1291" s="4666"/>
      <c r="C1291" s="4666"/>
      <c r="D1291" s="4666"/>
      <c r="E1291" s="4666"/>
      <c r="F1291" s="4666"/>
      <c r="G1291" s="4666"/>
      <c r="H1291" s="4666"/>
      <c r="I1291" s="4666"/>
      <c r="J1291" s="4666"/>
      <c r="K1291" s="4666"/>
      <c r="L1291" s="4666"/>
      <c r="M1291" s="4666"/>
      <c r="N1291" s="4666"/>
      <c r="O1291" s="4666"/>
      <c r="P1291" s="2689" t="s">
        <v>38</v>
      </c>
      <c r="Q1291" s="2689" t="s">
        <v>39</v>
      </c>
      <c r="R1291" s="2694">
        <v>8.3000000000000007</v>
      </c>
      <c r="S1291" s="2695">
        <f>ROUND(K1289,2)*R1291</f>
        <v>107.15300000000001</v>
      </c>
    </row>
    <row r="1292" spans="1:19" ht="45" customHeight="1" x14ac:dyDescent="0.25">
      <c r="A1292" s="4666"/>
      <c r="B1292" s="4666"/>
      <c r="C1292" s="4666"/>
      <c r="D1292" s="4666"/>
      <c r="E1292" s="4666"/>
      <c r="F1292" s="4666"/>
      <c r="G1292" s="4666"/>
      <c r="H1292" s="4666"/>
      <c r="I1292" s="4666"/>
      <c r="J1292" s="4666"/>
      <c r="K1292" s="4666"/>
      <c r="L1292" s="4666"/>
      <c r="M1292" s="4666"/>
      <c r="N1292" s="4666"/>
      <c r="O1292" s="4666"/>
      <c r="P1292" s="2689" t="s">
        <v>40</v>
      </c>
      <c r="Q1292" s="2689" t="s">
        <v>41</v>
      </c>
      <c r="R1292" s="2696">
        <v>8.3000000000000007</v>
      </c>
      <c r="S1292" s="2697">
        <f>ROUND(K1289,2)*R1292</f>
        <v>107.15300000000001</v>
      </c>
    </row>
    <row r="1293" spans="1:19" ht="45" customHeight="1" x14ac:dyDescent="0.25">
      <c r="A1293" s="4666"/>
      <c r="B1293" s="4666"/>
      <c r="C1293" s="4666"/>
      <c r="D1293" s="4666"/>
      <c r="E1293" s="4666"/>
      <c r="F1293" s="4666"/>
      <c r="G1293" s="4666"/>
      <c r="H1293" s="4666"/>
      <c r="I1293" s="4666"/>
      <c r="J1293" s="4666"/>
      <c r="K1293" s="4666"/>
      <c r="L1293" s="4666"/>
      <c r="M1293" s="4666"/>
      <c r="N1293" s="4666"/>
      <c r="O1293" s="4666"/>
      <c r="P1293" s="2689" t="s">
        <v>42</v>
      </c>
      <c r="Q1293" s="2689" t="s">
        <v>43</v>
      </c>
      <c r="R1293" s="2698">
        <v>8.3000000000000007</v>
      </c>
      <c r="S1293" s="2699">
        <f>ROUND(K1289,2)*R1293</f>
        <v>107.15300000000001</v>
      </c>
    </row>
    <row r="1294" spans="1:19" ht="45" customHeight="1" x14ac:dyDescent="0.25">
      <c r="A1294" s="4666"/>
      <c r="B1294" s="4666"/>
      <c r="C1294" s="4666"/>
      <c r="D1294" s="4666"/>
      <c r="E1294" s="4666"/>
      <c r="F1294" s="4666"/>
      <c r="G1294" s="4666"/>
      <c r="H1294" s="4666"/>
      <c r="I1294" s="4666"/>
      <c r="J1294" s="4666"/>
      <c r="K1294" s="4666"/>
      <c r="L1294" s="4666"/>
      <c r="M1294" s="4666"/>
      <c r="N1294" s="4666"/>
      <c r="O1294" s="4666"/>
      <c r="P1294" s="2689" t="s">
        <v>44</v>
      </c>
      <c r="Q1294" s="2689" t="s">
        <v>45</v>
      </c>
      <c r="R1294" s="2700">
        <v>8.3000000000000007</v>
      </c>
      <c r="S1294" s="2701">
        <f>ROUND(K1289,2)*R1294</f>
        <v>107.15300000000001</v>
      </c>
    </row>
    <row r="1295" spans="1:19" ht="45" customHeight="1" x14ac:dyDescent="0.25">
      <c r="A1295" s="4666"/>
      <c r="B1295" s="4666"/>
      <c r="C1295" s="4666"/>
      <c r="D1295" s="4666"/>
      <c r="E1295" s="4666"/>
      <c r="F1295" s="4666"/>
      <c r="G1295" s="4666"/>
      <c r="H1295" s="4666"/>
      <c r="I1295" s="4666"/>
      <c r="J1295" s="4666"/>
      <c r="K1295" s="4666"/>
      <c r="L1295" s="4666"/>
      <c r="M1295" s="4666"/>
      <c r="N1295" s="4666"/>
      <c r="O1295" s="4666"/>
      <c r="P1295" s="2689" t="s">
        <v>46</v>
      </c>
      <c r="Q1295" s="2689" t="s">
        <v>47</v>
      </c>
      <c r="R1295" s="2702">
        <v>8.3000000000000007</v>
      </c>
      <c r="S1295" s="2703">
        <f>ROUND(K1289,2)*R1295</f>
        <v>107.15300000000001</v>
      </c>
    </row>
    <row r="1296" spans="1:19" ht="45" customHeight="1" x14ac:dyDescent="0.25">
      <c r="A1296" s="4666"/>
      <c r="B1296" s="4666"/>
      <c r="C1296" s="4666"/>
      <c r="D1296" s="4666"/>
      <c r="E1296" s="4666"/>
      <c r="F1296" s="4666"/>
      <c r="G1296" s="4666"/>
      <c r="H1296" s="4666"/>
      <c r="I1296" s="4666"/>
      <c r="J1296" s="4666"/>
      <c r="K1296" s="4666"/>
      <c r="L1296" s="4666"/>
      <c r="M1296" s="4666"/>
      <c r="N1296" s="4666"/>
      <c r="O1296" s="4666"/>
      <c r="P1296" s="2689" t="s">
        <v>48</v>
      </c>
      <c r="Q1296" s="2689" t="s">
        <v>49</v>
      </c>
      <c r="R1296" s="2704">
        <v>8.3000000000000007</v>
      </c>
      <c r="S1296" s="2705">
        <f>ROUND(K1289,2)*R1296</f>
        <v>107.15300000000001</v>
      </c>
    </row>
    <row r="1297" spans="1:19" ht="45" customHeight="1" x14ac:dyDescent="0.25">
      <c r="A1297" s="4666"/>
      <c r="B1297" s="4666"/>
      <c r="C1297" s="4666"/>
      <c r="D1297" s="4666"/>
      <c r="E1297" s="4666"/>
      <c r="F1297" s="4666"/>
      <c r="G1297" s="4666"/>
      <c r="H1297" s="4666"/>
      <c r="I1297" s="4666"/>
      <c r="J1297" s="4666"/>
      <c r="K1297" s="4666"/>
      <c r="L1297" s="4666"/>
      <c r="M1297" s="4666"/>
      <c r="N1297" s="4666"/>
      <c r="O1297" s="4666"/>
      <c r="P1297" s="2689" t="s">
        <v>50</v>
      </c>
      <c r="Q1297" s="2689" t="s">
        <v>51</v>
      </c>
      <c r="R1297" s="2706">
        <v>8.3000000000000007</v>
      </c>
      <c r="S1297" s="2707">
        <f>ROUND(K1289,2)*R1297</f>
        <v>107.15300000000001</v>
      </c>
    </row>
    <row r="1298" spans="1:19" ht="45" customHeight="1" x14ac:dyDescent="0.25">
      <c r="A1298" s="4666"/>
      <c r="B1298" s="4666"/>
      <c r="C1298" s="4666"/>
      <c r="D1298" s="4666"/>
      <c r="E1298" s="4666"/>
      <c r="F1298" s="4666"/>
      <c r="G1298" s="4666"/>
      <c r="H1298" s="4666"/>
      <c r="I1298" s="4666"/>
      <c r="J1298" s="4666"/>
      <c r="K1298" s="4666"/>
      <c r="L1298" s="4666"/>
      <c r="M1298" s="4666"/>
      <c r="N1298" s="4666"/>
      <c r="O1298" s="4666"/>
      <c r="P1298" s="2689" t="s">
        <v>52</v>
      </c>
      <c r="Q1298" s="2689" t="s">
        <v>53</v>
      </c>
      <c r="R1298" s="2708">
        <v>8.3000000000000007</v>
      </c>
      <c r="S1298" s="2709">
        <f>ROUND(K1289,2)*R1298</f>
        <v>107.15300000000001</v>
      </c>
    </row>
    <row r="1299" spans="1:19" ht="45" customHeight="1" x14ac:dyDescent="0.25">
      <c r="A1299" s="4666"/>
      <c r="B1299" s="4666"/>
      <c r="C1299" s="4666"/>
      <c r="D1299" s="4666"/>
      <c r="E1299" s="4666"/>
      <c r="F1299" s="4666"/>
      <c r="G1299" s="4666"/>
      <c r="H1299" s="4666"/>
      <c r="I1299" s="4666"/>
      <c r="J1299" s="4666"/>
      <c r="K1299" s="4666"/>
      <c r="L1299" s="4666"/>
      <c r="M1299" s="4666"/>
      <c r="N1299" s="4666"/>
      <c r="O1299" s="4666"/>
      <c r="P1299" s="2689" t="s">
        <v>54</v>
      </c>
      <c r="Q1299" s="2689" t="s">
        <v>55</v>
      </c>
      <c r="R1299" s="2710">
        <v>8.3000000000000007</v>
      </c>
      <c r="S1299" s="2711">
        <f>ROUND(K1289,2)*R1299</f>
        <v>107.15300000000001</v>
      </c>
    </row>
    <row r="1300" spans="1:19" ht="45" customHeight="1" x14ac:dyDescent="0.25">
      <c r="A1300" s="4666"/>
      <c r="B1300" s="4666"/>
      <c r="C1300" s="4666"/>
      <c r="D1300" s="4666"/>
      <c r="E1300" s="4666"/>
      <c r="F1300" s="4666"/>
      <c r="G1300" s="4666"/>
      <c r="H1300" s="4666"/>
      <c r="I1300" s="4666"/>
      <c r="J1300" s="4666"/>
      <c r="K1300" s="4666"/>
      <c r="L1300" s="4666"/>
      <c r="M1300" s="4666"/>
      <c r="N1300" s="4666"/>
      <c r="O1300" s="4666"/>
      <c r="P1300" s="2689" t="s">
        <v>56</v>
      </c>
      <c r="Q1300" s="2689" t="s">
        <v>57</v>
      </c>
      <c r="R1300" s="2712">
        <v>8.3000000000000007</v>
      </c>
      <c r="S1300" s="2713">
        <f>ROUND(K1289,2)*R1300</f>
        <v>107.15300000000001</v>
      </c>
    </row>
    <row r="1301" spans="1:19" ht="45" customHeight="1" x14ac:dyDescent="0.25">
      <c r="A1301" s="5205" t="s">
        <v>23</v>
      </c>
      <c r="B1301" s="5205" t="s">
        <v>385</v>
      </c>
      <c r="C1301" s="5205" t="s">
        <v>25</v>
      </c>
      <c r="D1301" s="5205" t="s">
        <v>386</v>
      </c>
      <c r="E1301" s="5205" t="s">
        <v>387</v>
      </c>
      <c r="F1301" s="5206">
        <f>R1301+R1302+R1303+R1304+R1305+R1306+R1307+R1308+R1309+R1310+R1311+R1312</f>
        <v>536.4</v>
      </c>
      <c r="G1301" s="5205" t="s">
        <v>148</v>
      </c>
      <c r="H1301" s="5207">
        <v>20.7</v>
      </c>
      <c r="I1301" s="5208">
        <v>20.7</v>
      </c>
      <c r="J1301" s="5209">
        <v>0.2288</v>
      </c>
      <c r="K1301" s="5210">
        <f>ROUND(I1301,2)+(ROUND(I1301,2)*J1301)</f>
        <v>25.436160000000001</v>
      </c>
      <c r="L1301" s="5211">
        <f>ROUND(S1301,2)+ROUND(S1302,2)+ROUND(S1303,2)+ROUND(S1304,2)+ROUND(S1305,2)+ROUND(S1306,2)+ROUND(S1307,2)+ROUND(S1308,2)+ROUND(S1309,2)+ROUND(S1310,2)+ROUND(S1311,2)+ROUND(S1312,2)</f>
        <v>13646.04</v>
      </c>
      <c r="M1301" s="5205"/>
      <c r="N1301" s="5205" t="s">
        <v>312</v>
      </c>
      <c r="O1301" s="5205" t="s">
        <v>308</v>
      </c>
      <c r="P1301" s="2714" t="s">
        <v>20</v>
      </c>
      <c r="Q1301" s="2714" t="s">
        <v>29</v>
      </c>
      <c r="R1301" s="2715">
        <v>44.7</v>
      </c>
      <c r="S1301" s="2716">
        <f>ROUND(K1301,2)*R1301</f>
        <v>1137.1680000000001</v>
      </c>
    </row>
    <row r="1302" spans="1:19" ht="45" customHeight="1" x14ac:dyDescent="0.25">
      <c r="A1302" s="4666"/>
      <c r="B1302" s="4666"/>
      <c r="C1302" s="4666"/>
      <c r="D1302" s="4666"/>
      <c r="E1302" s="4666"/>
      <c r="F1302" s="4666"/>
      <c r="G1302" s="4666"/>
      <c r="H1302" s="4666"/>
      <c r="I1302" s="4666"/>
      <c r="J1302" s="4666"/>
      <c r="K1302" s="4666"/>
      <c r="L1302" s="4666"/>
      <c r="M1302" s="4666"/>
      <c r="N1302" s="4666"/>
      <c r="O1302" s="4666"/>
      <c r="P1302" s="2714" t="s">
        <v>30</v>
      </c>
      <c r="Q1302" s="2714" t="s">
        <v>37</v>
      </c>
      <c r="R1302" s="2717">
        <v>44.7</v>
      </c>
      <c r="S1302" s="2718">
        <f>ROUND(K1301,2)*R1302</f>
        <v>1137.1680000000001</v>
      </c>
    </row>
    <row r="1303" spans="1:19" ht="45" customHeight="1" x14ac:dyDescent="0.25">
      <c r="A1303" s="4666"/>
      <c r="B1303" s="4666"/>
      <c r="C1303" s="4666"/>
      <c r="D1303" s="4666"/>
      <c r="E1303" s="4666"/>
      <c r="F1303" s="4666"/>
      <c r="G1303" s="4666"/>
      <c r="H1303" s="4666"/>
      <c r="I1303" s="4666"/>
      <c r="J1303" s="4666"/>
      <c r="K1303" s="4666"/>
      <c r="L1303" s="4666"/>
      <c r="M1303" s="4666"/>
      <c r="N1303" s="4666"/>
      <c r="O1303" s="4666"/>
      <c r="P1303" s="2714" t="s">
        <v>38</v>
      </c>
      <c r="Q1303" s="2714" t="s">
        <v>39</v>
      </c>
      <c r="R1303" s="2719">
        <v>44.7</v>
      </c>
      <c r="S1303" s="2720">
        <f>ROUND(K1301,2)*R1303</f>
        <v>1137.1680000000001</v>
      </c>
    </row>
    <row r="1304" spans="1:19" ht="45" customHeight="1" x14ac:dyDescent="0.25">
      <c r="A1304" s="4666"/>
      <c r="B1304" s="4666"/>
      <c r="C1304" s="4666"/>
      <c r="D1304" s="4666"/>
      <c r="E1304" s="4666"/>
      <c r="F1304" s="4666"/>
      <c r="G1304" s="4666"/>
      <c r="H1304" s="4666"/>
      <c r="I1304" s="4666"/>
      <c r="J1304" s="4666"/>
      <c r="K1304" s="4666"/>
      <c r="L1304" s="4666"/>
      <c r="M1304" s="4666"/>
      <c r="N1304" s="4666"/>
      <c r="O1304" s="4666"/>
      <c r="P1304" s="2714" t="s">
        <v>40</v>
      </c>
      <c r="Q1304" s="2714" t="s">
        <v>41</v>
      </c>
      <c r="R1304" s="2721">
        <v>44.7</v>
      </c>
      <c r="S1304" s="2722">
        <f>ROUND(K1301,2)*R1304</f>
        <v>1137.1680000000001</v>
      </c>
    </row>
    <row r="1305" spans="1:19" ht="45" customHeight="1" x14ac:dyDescent="0.25">
      <c r="A1305" s="4666"/>
      <c r="B1305" s="4666"/>
      <c r="C1305" s="4666"/>
      <c r="D1305" s="4666"/>
      <c r="E1305" s="4666"/>
      <c r="F1305" s="4666"/>
      <c r="G1305" s="4666"/>
      <c r="H1305" s="4666"/>
      <c r="I1305" s="4666"/>
      <c r="J1305" s="4666"/>
      <c r="K1305" s="4666"/>
      <c r="L1305" s="4666"/>
      <c r="M1305" s="4666"/>
      <c r="N1305" s="4666"/>
      <c r="O1305" s="4666"/>
      <c r="P1305" s="2714" t="s">
        <v>42</v>
      </c>
      <c r="Q1305" s="2714" t="s">
        <v>43</v>
      </c>
      <c r="R1305" s="2723">
        <v>44.7</v>
      </c>
      <c r="S1305" s="2724">
        <f>ROUND(K1301,2)*R1305</f>
        <v>1137.1680000000001</v>
      </c>
    </row>
    <row r="1306" spans="1:19" ht="45" customHeight="1" x14ac:dyDescent="0.25">
      <c r="A1306" s="4666"/>
      <c r="B1306" s="4666"/>
      <c r="C1306" s="4666"/>
      <c r="D1306" s="4666"/>
      <c r="E1306" s="4666"/>
      <c r="F1306" s="4666"/>
      <c r="G1306" s="4666"/>
      <c r="H1306" s="4666"/>
      <c r="I1306" s="4666"/>
      <c r="J1306" s="4666"/>
      <c r="K1306" s="4666"/>
      <c r="L1306" s="4666"/>
      <c r="M1306" s="4666"/>
      <c r="N1306" s="4666"/>
      <c r="O1306" s="4666"/>
      <c r="P1306" s="2714" t="s">
        <v>44</v>
      </c>
      <c r="Q1306" s="2714" t="s">
        <v>45</v>
      </c>
      <c r="R1306" s="2725">
        <v>44.7</v>
      </c>
      <c r="S1306" s="2726">
        <f>ROUND(K1301,2)*R1306</f>
        <v>1137.1680000000001</v>
      </c>
    </row>
    <row r="1307" spans="1:19" ht="45" customHeight="1" x14ac:dyDescent="0.25">
      <c r="A1307" s="4666"/>
      <c r="B1307" s="4666"/>
      <c r="C1307" s="4666"/>
      <c r="D1307" s="4666"/>
      <c r="E1307" s="4666"/>
      <c r="F1307" s="4666"/>
      <c r="G1307" s="4666"/>
      <c r="H1307" s="4666"/>
      <c r="I1307" s="4666"/>
      <c r="J1307" s="4666"/>
      <c r="K1307" s="4666"/>
      <c r="L1307" s="4666"/>
      <c r="M1307" s="4666"/>
      <c r="N1307" s="4666"/>
      <c r="O1307" s="4666"/>
      <c r="P1307" s="2714" t="s">
        <v>46</v>
      </c>
      <c r="Q1307" s="2714" t="s">
        <v>47</v>
      </c>
      <c r="R1307" s="2727">
        <v>44.7</v>
      </c>
      <c r="S1307" s="2728">
        <f>ROUND(K1301,2)*R1307</f>
        <v>1137.1680000000001</v>
      </c>
    </row>
    <row r="1308" spans="1:19" ht="45" customHeight="1" x14ac:dyDescent="0.25">
      <c r="A1308" s="4666"/>
      <c r="B1308" s="4666"/>
      <c r="C1308" s="4666"/>
      <c r="D1308" s="4666"/>
      <c r="E1308" s="4666"/>
      <c r="F1308" s="4666"/>
      <c r="G1308" s="4666"/>
      <c r="H1308" s="4666"/>
      <c r="I1308" s="4666"/>
      <c r="J1308" s="4666"/>
      <c r="K1308" s="4666"/>
      <c r="L1308" s="4666"/>
      <c r="M1308" s="4666"/>
      <c r="N1308" s="4666"/>
      <c r="O1308" s="4666"/>
      <c r="P1308" s="2714" t="s">
        <v>48</v>
      </c>
      <c r="Q1308" s="2714" t="s">
        <v>49</v>
      </c>
      <c r="R1308" s="2729">
        <v>44.7</v>
      </c>
      <c r="S1308" s="2730">
        <f>ROUND(K1301,2)*R1308</f>
        <v>1137.1680000000001</v>
      </c>
    </row>
    <row r="1309" spans="1:19" ht="45" customHeight="1" x14ac:dyDescent="0.25">
      <c r="A1309" s="4666"/>
      <c r="B1309" s="4666"/>
      <c r="C1309" s="4666"/>
      <c r="D1309" s="4666"/>
      <c r="E1309" s="4666"/>
      <c r="F1309" s="4666"/>
      <c r="G1309" s="4666"/>
      <c r="H1309" s="4666"/>
      <c r="I1309" s="4666"/>
      <c r="J1309" s="4666"/>
      <c r="K1309" s="4666"/>
      <c r="L1309" s="4666"/>
      <c r="M1309" s="4666"/>
      <c r="N1309" s="4666"/>
      <c r="O1309" s="4666"/>
      <c r="P1309" s="2714" t="s">
        <v>50</v>
      </c>
      <c r="Q1309" s="2714" t="s">
        <v>51</v>
      </c>
      <c r="R1309" s="2731">
        <v>44.7</v>
      </c>
      <c r="S1309" s="2732">
        <f>ROUND(K1301,2)*R1309</f>
        <v>1137.1680000000001</v>
      </c>
    </row>
    <row r="1310" spans="1:19" ht="45" customHeight="1" x14ac:dyDescent="0.25">
      <c r="A1310" s="4666"/>
      <c r="B1310" s="4666"/>
      <c r="C1310" s="4666"/>
      <c r="D1310" s="4666"/>
      <c r="E1310" s="4666"/>
      <c r="F1310" s="4666"/>
      <c r="G1310" s="4666"/>
      <c r="H1310" s="4666"/>
      <c r="I1310" s="4666"/>
      <c r="J1310" s="4666"/>
      <c r="K1310" s="4666"/>
      <c r="L1310" s="4666"/>
      <c r="M1310" s="4666"/>
      <c r="N1310" s="4666"/>
      <c r="O1310" s="4666"/>
      <c r="P1310" s="2714" t="s">
        <v>52</v>
      </c>
      <c r="Q1310" s="2714" t="s">
        <v>53</v>
      </c>
      <c r="R1310" s="2733">
        <v>44.7</v>
      </c>
      <c r="S1310" s="2734">
        <f>ROUND(K1301,2)*R1310</f>
        <v>1137.1680000000001</v>
      </c>
    </row>
    <row r="1311" spans="1:19" ht="45" customHeight="1" x14ac:dyDescent="0.25">
      <c r="A1311" s="4666"/>
      <c r="B1311" s="4666"/>
      <c r="C1311" s="4666"/>
      <c r="D1311" s="4666"/>
      <c r="E1311" s="4666"/>
      <c r="F1311" s="4666"/>
      <c r="G1311" s="4666"/>
      <c r="H1311" s="4666"/>
      <c r="I1311" s="4666"/>
      <c r="J1311" s="4666"/>
      <c r="K1311" s="4666"/>
      <c r="L1311" s="4666"/>
      <c r="M1311" s="4666"/>
      <c r="N1311" s="4666"/>
      <c r="O1311" s="4666"/>
      <c r="P1311" s="2714" t="s">
        <v>54</v>
      </c>
      <c r="Q1311" s="2714" t="s">
        <v>55</v>
      </c>
      <c r="R1311" s="2735">
        <v>44.7</v>
      </c>
      <c r="S1311" s="2736">
        <f>ROUND(K1301,2)*R1311</f>
        <v>1137.1680000000001</v>
      </c>
    </row>
    <row r="1312" spans="1:19" ht="45" customHeight="1" x14ac:dyDescent="0.25">
      <c r="A1312" s="4666"/>
      <c r="B1312" s="4666"/>
      <c r="C1312" s="4666"/>
      <c r="D1312" s="4666"/>
      <c r="E1312" s="4666"/>
      <c r="F1312" s="4666"/>
      <c r="G1312" s="4666"/>
      <c r="H1312" s="4666"/>
      <c r="I1312" s="4666"/>
      <c r="J1312" s="4666"/>
      <c r="K1312" s="4666"/>
      <c r="L1312" s="4666"/>
      <c r="M1312" s="4666"/>
      <c r="N1312" s="4666"/>
      <c r="O1312" s="4666"/>
      <c r="P1312" s="2714" t="s">
        <v>56</v>
      </c>
      <c r="Q1312" s="2714" t="s">
        <v>57</v>
      </c>
      <c r="R1312" s="2737">
        <v>44.7</v>
      </c>
      <c r="S1312" s="2738">
        <f>ROUND(K1301,2)*R1312</f>
        <v>1137.1680000000001</v>
      </c>
    </row>
    <row r="1313" spans="1:19" ht="45" customHeight="1" x14ac:dyDescent="0.25">
      <c r="A1313" s="5184" t="s">
        <v>23</v>
      </c>
      <c r="B1313" s="5184" t="s">
        <v>388</v>
      </c>
      <c r="C1313" s="5184" t="s">
        <v>25</v>
      </c>
      <c r="D1313" s="5184" t="s">
        <v>389</v>
      </c>
      <c r="E1313" s="5184" t="s">
        <v>390</v>
      </c>
      <c r="F1313" s="5185">
        <f>R1313+R1314+R1315+R1316+R1317+R1318+R1319+R1320+R1321+R1322+R1323+R1324</f>
        <v>699.59999999999991</v>
      </c>
      <c r="G1313" s="5184" t="s">
        <v>148</v>
      </c>
      <c r="H1313" s="5186">
        <v>11.13</v>
      </c>
      <c r="I1313" s="5187">
        <v>11.13</v>
      </c>
      <c r="J1313" s="5188">
        <v>0.2288</v>
      </c>
      <c r="K1313" s="5189">
        <f>ROUND(I1313,2)+(ROUND(I1313,2)*J1313)</f>
        <v>13.676544000000002</v>
      </c>
      <c r="L1313" s="5190">
        <f>ROUND(S1313,2)+ROUND(S1314,2)+ROUND(S1315,2)+ROUND(S1316,2)+ROUND(S1317,2)+ROUND(S1318,2)+ROUND(S1319,2)+ROUND(S1320,2)+ROUND(S1321,2)+ROUND(S1322,2)+ROUND(S1323,2)+ROUND(S1324,2)</f>
        <v>9570.48</v>
      </c>
      <c r="M1313" s="5184"/>
      <c r="N1313" s="5184" t="s">
        <v>312</v>
      </c>
      <c r="O1313" s="5184" t="s">
        <v>308</v>
      </c>
      <c r="P1313" s="2739" t="s">
        <v>20</v>
      </c>
      <c r="Q1313" s="2739" t="s">
        <v>29</v>
      </c>
      <c r="R1313" s="2740">
        <v>58.3</v>
      </c>
      <c r="S1313" s="2741">
        <f>ROUND(K1313,2)*R1313</f>
        <v>797.54399999999998</v>
      </c>
    </row>
    <row r="1314" spans="1:19" ht="45" customHeight="1" x14ac:dyDescent="0.25">
      <c r="A1314" s="4666"/>
      <c r="B1314" s="4666"/>
      <c r="C1314" s="4666"/>
      <c r="D1314" s="4666"/>
      <c r="E1314" s="4666"/>
      <c r="F1314" s="4666"/>
      <c r="G1314" s="4666"/>
      <c r="H1314" s="4666"/>
      <c r="I1314" s="4666"/>
      <c r="J1314" s="4666"/>
      <c r="K1314" s="4666"/>
      <c r="L1314" s="4666"/>
      <c r="M1314" s="4666"/>
      <c r="N1314" s="4666"/>
      <c r="O1314" s="4666"/>
      <c r="P1314" s="2739" t="s">
        <v>30</v>
      </c>
      <c r="Q1314" s="2739" t="s">
        <v>37</v>
      </c>
      <c r="R1314" s="2742">
        <v>58.3</v>
      </c>
      <c r="S1314" s="2743">
        <f>ROUND(K1313,2)*R1314</f>
        <v>797.54399999999998</v>
      </c>
    </row>
    <row r="1315" spans="1:19" ht="45" customHeight="1" x14ac:dyDescent="0.25">
      <c r="A1315" s="4666"/>
      <c r="B1315" s="4666"/>
      <c r="C1315" s="4666"/>
      <c r="D1315" s="4666"/>
      <c r="E1315" s="4666"/>
      <c r="F1315" s="4666"/>
      <c r="G1315" s="4666"/>
      <c r="H1315" s="4666"/>
      <c r="I1315" s="4666"/>
      <c r="J1315" s="4666"/>
      <c r="K1315" s="4666"/>
      <c r="L1315" s="4666"/>
      <c r="M1315" s="4666"/>
      <c r="N1315" s="4666"/>
      <c r="O1315" s="4666"/>
      <c r="P1315" s="2739" t="s">
        <v>38</v>
      </c>
      <c r="Q1315" s="2739" t="s">
        <v>39</v>
      </c>
      <c r="R1315" s="2744">
        <v>58.3</v>
      </c>
      <c r="S1315" s="2745">
        <f>ROUND(K1313,2)*R1315</f>
        <v>797.54399999999998</v>
      </c>
    </row>
    <row r="1316" spans="1:19" ht="45" customHeight="1" x14ac:dyDescent="0.25">
      <c r="A1316" s="4666"/>
      <c r="B1316" s="4666"/>
      <c r="C1316" s="4666"/>
      <c r="D1316" s="4666"/>
      <c r="E1316" s="4666"/>
      <c r="F1316" s="4666"/>
      <c r="G1316" s="4666"/>
      <c r="H1316" s="4666"/>
      <c r="I1316" s="4666"/>
      <c r="J1316" s="4666"/>
      <c r="K1316" s="4666"/>
      <c r="L1316" s="4666"/>
      <c r="M1316" s="4666"/>
      <c r="N1316" s="4666"/>
      <c r="O1316" s="4666"/>
      <c r="P1316" s="2739" t="s">
        <v>40</v>
      </c>
      <c r="Q1316" s="2739" t="s">
        <v>41</v>
      </c>
      <c r="R1316" s="2746">
        <v>58.3</v>
      </c>
      <c r="S1316" s="2747">
        <f>ROUND(K1313,2)*R1316</f>
        <v>797.54399999999998</v>
      </c>
    </row>
    <row r="1317" spans="1:19" ht="45" customHeight="1" x14ac:dyDescent="0.25">
      <c r="A1317" s="4666"/>
      <c r="B1317" s="4666"/>
      <c r="C1317" s="4666"/>
      <c r="D1317" s="4666"/>
      <c r="E1317" s="4666"/>
      <c r="F1317" s="4666"/>
      <c r="G1317" s="4666"/>
      <c r="H1317" s="4666"/>
      <c r="I1317" s="4666"/>
      <c r="J1317" s="4666"/>
      <c r="K1317" s="4666"/>
      <c r="L1317" s="4666"/>
      <c r="M1317" s="4666"/>
      <c r="N1317" s="4666"/>
      <c r="O1317" s="4666"/>
      <c r="P1317" s="2739" t="s">
        <v>42</v>
      </c>
      <c r="Q1317" s="2739" t="s">
        <v>43</v>
      </c>
      <c r="R1317" s="2748">
        <v>58.3</v>
      </c>
      <c r="S1317" s="2749">
        <f>ROUND(K1313,2)*R1317</f>
        <v>797.54399999999998</v>
      </c>
    </row>
    <row r="1318" spans="1:19" ht="45" customHeight="1" x14ac:dyDescent="0.25">
      <c r="A1318" s="4666"/>
      <c r="B1318" s="4666"/>
      <c r="C1318" s="4666"/>
      <c r="D1318" s="4666"/>
      <c r="E1318" s="4666"/>
      <c r="F1318" s="4666"/>
      <c r="G1318" s="4666"/>
      <c r="H1318" s="4666"/>
      <c r="I1318" s="4666"/>
      <c r="J1318" s="4666"/>
      <c r="K1318" s="4666"/>
      <c r="L1318" s="4666"/>
      <c r="M1318" s="4666"/>
      <c r="N1318" s="4666"/>
      <c r="O1318" s="4666"/>
      <c r="P1318" s="2739" t="s">
        <v>44</v>
      </c>
      <c r="Q1318" s="2739" t="s">
        <v>45</v>
      </c>
      <c r="R1318" s="2750">
        <v>58.3</v>
      </c>
      <c r="S1318" s="2751">
        <f>ROUND(K1313,2)*R1318</f>
        <v>797.54399999999998</v>
      </c>
    </row>
    <row r="1319" spans="1:19" ht="45" customHeight="1" x14ac:dyDescent="0.25">
      <c r="A1319" s="4666"/>
      <c r="B1319" s="4666"/>
      <c r="C1319" s="4666"/>
      <c r="D1319" s="4666"/>
      <c r="E1319" s="4666"/>
      <c r="F1319" s="4666"/>
      <c r="G1319" s="4666"/>
      <c r="H1319" s="4666"/>
      <c r="I1319" s="4666"/>
      <c r="J1319" s="4666"/>
      <c r="K1319" s="4666"/>
      <c r="L1319" s="4666"/>
      <c r="M1319" s="4666"/>
      <c r="N1319" s="4666"/>
      <c r="O1319" s="4666"/>
      <c r="P1319" s="2739" t="s">
        <v>46</v>
      </c>
      <c r="Q1319" s="2739" t="s">
        <v>47</v>
      </c>
      <c r="R1319" s="2752">
        <v>58.3</v>
      </c>
      <c r="S1319" s="2753">
        <f>ROUND(K1313,2)*R1319</f>
        <v>797.54399999999998</v>
      </c>
    </row>
    <row r="1320" spans="1:19" ht="45" customHeight="1" x14ac:dyDescent="0.25">
      <c r="A1320" s="4666"/>
      <c r="B1320" s="4666"/>
      <c r="C1320" s="4666"/>
      <c r="D1320" s="4666"/>
      <c r="E1320" s="4666"/>
      <c r="F1320" s="4666"/>
      <c r="G1320" s="4666"/>
      <c r="H1320" s="4666"/>
      <c r="I1320" s="4666"/>
      <c r="J1320" s="4666"/>
      <c r="K1320" s="4666"/>
      <c r="L1320" s="4666"/>
      <c r="M1320" s="4666"/>
      <c r="N1320" s="4666"/>
      <c r="O1320" s="4666"/>
      <c r="P1320" s="2739" t="s">
        <v>48</v>
      </c>
      <c r="Q1320" s="2739" t="s">
        <v>49</v>
      </c>
      <c r="R1320" s="2754">
        <v>58.3</v>
      </c>
      <c r="S1320" s="2755">
        <f>ROUND(K1313,2)*R1320</f>
        <v>797.54399999999998</v>
      </c>
    </row>
    <row r="1321" spans="1:19" ht="45" customHeight="1" x14ac:dyDescent="0.25">
      <c r="A1321" s="4666"/>
      <c r="B1321" s="4666"/>
      <c r="C1321" s="4666"/>
      <c r="D1321" s="4666"/>
      <c r="E1321" s="4666"/>
      <c r="F1321" s="4666"/>
      <c r="G1321" s="4666"/>
      <c r="H1321" s="4666"/>
      <c r="I1321" s="4666"/>
      <c r="J1321" s="4666"/>
      <c r="K1321" s="4666"/>
      <c r="L1321" s="4666"/>
      <c r="M1321" s="4666"/>
      <c r="N1321" s="4666"/>
      <c r="O1321" s="4666"/>
      <c r="P1321" s="2739" t="s">
        <v>50</v>
      </c>
      <c r="Q1321" s="2739" t="s">
        <v>51</v>
      </c>
      <c r="R1321" s="2756">
        <v>58.3</v>
      </c>
      <c r="S1321" s="2757">
        <f>ROUND(K1313,2)*R1321</f>
        <v>797.54399999999998</v>
      </c>
    </row>
    <row r="1322" spans="1:19" ht="45" customHeight="1" x14ac:dyDescent="0.25">
      <c r="A1322" s="4666"/>
      <c r="B1322" s="4666"/>
      <c r="C1322" s="4666"/>
      <c r="D1322" s="4666"/>
      <c r="E1322" s="4666"/>
      <c r="F1322" s="4666"/>
      <c r="G1322" s="4666"/>
      <c r="H1322" s="4666"/>
      <c r="I1322" s="4666"/>
      <c r="J1322" s="4666"/>
      <c r="K1322" s="4666"/>
      <c r="L1322" s="4666"/>
      <c r="M1322" s="4666"/>
      <c r="N1322" s="4666"/>
      <c r="O1322" s="4666"/>
      <c r="P1322" s="2739" t="s">
        <v>52</v>
      </c>
      <c r="Q1322" s="2739" t="s">
        <v>53</v>
      </c>
      <c r="R1322" s="2758">
        <v>58.3</v>
      </c>
      <c r="S1322" s="2759">
        <f>ROUND(K1313,2)*R1322</f>
        <v>797.54399999999998</v>
      </c>
    </row>
    <row r="1323" spans="1:19" ht="45" customHeight="1" x14ac:dyDescent="0.25">
      <c r="A1323" s="4666"/>
      <c r="B1323" s="4666"/>
      <c r="C1323" s="4666"/>
      <c r="D1323" s="4666"/>
      <c r="E1323" s="4666"/>
      <c r="F1323" s="4666"/>
      <c r="G1323" s="4666"/>
      <c r="H1323" s="4666"/>
      <c r="I1323" s="4666"/>
      <c r="J1323" s="4666"/>
      <c r="K1323" s="4666"/>
      <c r="L1323" s="4666"/>
      <c r="M1323" s="4666"/>
      <c r="N1323" s="4666"/>
      <c r="O1323" s="4666"/>
      <c r="P1323" s="2739" t="s">
        <v>54</v>
      </c>
      <c r="Q1323" s="2739" t="s">
        <v>55</v>
      </c>
      <c r="R1323" s="2760">
        <v>58.3</v>
      </c>
      <c r="S1323" s="2761">
        <f>ROUND(K1313,2)*R1323</f>
        <v>797.54399999999998</v>
      </c>
    </row>
    <row r="1324" spans="1:19" ht="45" customHeight="1" x14ac:dyDescent="0.25">
      <c r="A1324" s="4666"/>
      <c r="B1324" s="4666"/>
      <c r="C1324" s="4666"/>
      <c r="D1324" s="4666"/>
      <c r="E1324" s="4666"/>
      <c r="F1324" s="4666"/>
      <c r="G1324" s="4666"/>
      <c r="H1324" s="4666"/>
      <c r="I1324" s="4666"/>
      <c r="J1324" s="4666"/>
      <c r="K1324" s="4666"/>
      <c r="L1324" s="4666"/>
      <c r="M1324" s="4666"/>
      <c r="N1324" s="4666"/>
      <c r="O1324" s="4666"/>
      <c r="P1324" s="2739" t="s">
        <v>56</v>
      </c>
      <c r="Q1324" s="2739" t="s">
        <v>57</v>
      </c>
      <c r="R1324" s="2762">
        <v>58.3</v>
      </c>
      <c r="S1324" s="2763">
        <f>ROUND(K1313,2)*R1324</f>
        <v>797.54399999999998</v>
      </c>
    </row>
    <row r="1325" spans="1:19" ht="45" customHeight="1" x14ac:dyDescent="0.25">
      <c r="A1325" s="5191" t="s">
        <v>23</v>
      </c>
      <c r="B1325" s="5191" t="s">
        <v>391</v>
      </c>
      <c r="C1325" s="5191" t="s">
        <v>25</v>
      </c>
      <c r="D1325" s="5191" t="s">
        <v>392</v>
      </c>
      <c r="E1325" s="5191" t="s">
        <v>393</v>
      </c>
      <c r="F1325" s="5192">
        <f>R1325+R1326+R1327+R1328+R1329+R1330+R1331+R1332+R1333+R1334+R1335+R1336</f>
        <v>264.71999999999997</v>
      </c>
      <c r="G1325" s="5191" t="s">
        <v>148</v>
      </c>
      <c r="H1325" s="5193">
        <v>10.15</v>
      </c>
      <c r="I1325" s="5194">
        <v>10.15</v>
      </c>
      <c r="J1325" s="5195">
        <v>0.2288</v>
      </c>
      <c r="K1325" s="5196">
        <f>ROUND(I1325,2)+(ROUND(I1325,2)*J1325)</f>
        <v>12.47232</v>
      </c>
      <c r="L1325" s="5197">
        <f>ROUND(S1325,2)+ROUND(S1326,2)+ROUND(S1327,2)+ROUND(S1328,2)+ROUND(S1329,2)+ROUND(S1330,2)+ROUND(S1331,2)+ROUND(S1332,2)+ROUND(S1333,2)+ROUND(S1334,2)+ROUND(S1335,2)+ROUND(S1336,2)</f>
        <v>3301.0800000000004</v>
      </c>
      <c r="M1325" s="5191"/>
      <c r="N1325" s="5191" t="s">
        <v>312</v>
      </c>
      <c r="O1325" s="5191" t="s">
        <v>308</v>
      </c>
      <c r="P1325" s="2764" t="s">
        <v>20</v>
      </c>
      <c r="Q1325" s="2764" t="s">
        <v>29</v>
      </c>
      <c r="R1325" s="2765">
        <v>22.06</v>
      </c>
      <c r="S1325" s="2766">
        <f>ROUND(K1325,2)*R1325</f>
        <v>275.08819999999997</v>
      </c>
    </row>
    <row r="1326" spans="1:19" ht="45" customHeight="1" x14ac:dyDescent="0.25">
      <c r="A1326" s="4666"/>
      <c r="B1326" s="4666"/>
      <c r="C1326" s="4666"/>
      <c r="D1326" s="4666"/>
      <c r="E1326" s="4666"/>
      <c r="F1326" s="4666"/>
      <c r="G1326" s="4666"/>
      <c r="H1326" s="4666"/>
      <c r="I1326" s="4666"/>
      <c r="J1326" s="4666"/>
      <c r="K1326" s="4666"/>
      <c r="L1326" s="4666"/>
      <c r="M1326" s="4666"/>
      <c r="N1326" s="4666"/>
      <c r="O1326" s="4666"/>
      <c r="P1326" s="2764" t="s">
        <v>30</v>
      </c>
      <c r="Q1326" s="2764" t="s">
        <v>37</v>
      </c>
      <c r="R1326" s="2767">
        <v>22.06</v>
      </c>
      <c r="S1326" s="2768">
        <f>ROUND(K1325,2)*R1326</f>
        <v>275.08819999999997</v>
      </c>
    </row>
    <row r="1327" spans="1:19" ht="45" customHeight="1" x14ac:dyDescent="0.25">
      <c r="A1327" s="4666"/>
      <c r="B1327" s="4666"/>
      <c r="C1327" s="4666"/>
      <c r="D1327" s="4666"/>
      <c r="E1327" s="4666"/>
      <c r="F1327" s="4666"/>
      <c r="G1327" s="4666"/>
      <c r="H1327" s="4666"/>
      <c r="I1327" s="4666"/>
      <c r="J1327" s="4666"/>
      <c r="K1327" s="4666"/>
      <c r="L1327" s="4666"/>
      <c r="M1327" s="4666"/>
      <c r="N1327" s="4666"/>
      <c r="O1327" s="4666"/>
      <c r="P1327" s="2764" t="s">
        <v>38</v>
      </c>
      <c r="Q1327" s="2764" t="s">
        <v>39</v>
      </c>
      <c r="R1327" s="2769">
        <v>22.06</v>
      </c>
      <c r="S1327" s="2770">
        <f>ROUND(K1325,2)*R1327</f>
        <v>275.08819999999997</v>
      </c>
    </row>
    <row r="1328" spans="1:19" ht="45" customHeight="1" x14ac:dyDescent="0.25">
      <c r="A1328" s="4666"/>
      <c r="B1328" s="4666"/>
      <c r="C1328" s="4666"/>
      <c r="D1328" s="4666"/>
      <c r="E1328" s="4666"/>
      <c r="F1328" s="4666"/>
      <c r="G1328" s="4666"/>
      <c r="H1328" s="4666"/>
      <c r="I1328" s="4666"/>
      <c r="J1328" s="4666"/>
      <c r="K1328" s="4666"/>
      <c r="L1328" s="4666"/>
      <c r="M1328" s="4666"/>
      <c r="N1328" s="4666"/>
      <c r="O1328" s="4666"/>
      <c r="P1328" s="2764" t="s">
        <v>40</v>
      </c>
      <c r="Q1328" s="2764" t="s">
        <v>41</v>
      </c>
      <c r="R1328" s="2771">
        <v>22.06</v>
      </c>
      <c r="S1328" s="2772">
        <f>ROUND(K1325,2)*R1328</f>
        <v>275.08819999999997</v>
      </c>
    </row>
    <row r="1329" spans="1:19" ht="45" customHeight="1" x14ac:dyDescent="0.25">
      <c r="A1329" s="4666"/>
      <c r="B1329" s="4666"/>
      <c r="C1329" s="4666"/>
      <c r="D1329" s="4666"/>
      <c r="E1329" s="4666"/>
      <c r="F1329" s="4666"/>
      <c r="G1329" s="4666"/>
      <c r="H1329" s="4666"/>
      <c r="I1329" s="4666"/>
      <c r="J1329" s="4666"/>
      <c r="K1329" s="4666"/>
      <c r="L1329" s="4666"/>
      <c r="M1329" s="4666"/>
      <c r="N1329" s="4666"/>
      <c r="O1329" s="4666"/>
      <c r="P1329" s="2764" t="s">
        <v>42</v>
      </c>
      <c r="Q1329" s="2764" t="s">
        <v>43</v>
      </c>
      <c r="R1329" s="2773">
        <v>22.06</v>
      </c>
      <c r="S1329" s="2774">
        <f>ROUND(K1325,2)*R1329</f>
        <v>275.08819999999997</v>
      </c>
    </row>
    <row r="1330" spans="1:19" ht="45" customHeight="1" x14ac:dyDescent="0.25">
      <c r="A1330" s="4666"/>
      <c r="B1330" s="4666"/>
      <c r="C1330" s="4666"/>
      <c r="D1330" s="4666"/>
      <c r="E1330" s="4666"/>
      <c r="F1330" s="4666"/>
      <c r="G1330" s="4666"/>
      <c r="H1330" s="4666"/>
      <c r="I1330" s="4666"/>
      <c r="J1330" s="4666"/>
      <c r="K1330" s="4666"/>
      <c r="L1330" s="4666"/>
      <c r="M1330" s="4666"/>
      <c r="N1330" s="4666"/>
      <c r="O1330" s="4666"/>
      <c r="P1330" s="2764" t="s">
        <v>44</v>
      </c>
      <c r="Q1330" s="2764" t="s">
        <v>45</v>
      </c>
      <c r="R1330" s="2775">
        <v>22.06</v>
      </c>
      <c r="S1330" s="2776">
        <f>ROUND(K1325,2)*R1330</f>
        <v>275.08819999999997</v>
      </c>
    </row>
    <row r="1331" spans="1:19" ht="45" customHeight="1" x14ac:dyDescent="0.25">
      <c r="A1331" s="4666"/>
      <c r="B1331" s="4666"/>
      <c r="C1331" s="4666"/>
      <c r="D1331" s="4666"/>
      <c r="E1331" s="4666"/>
      <c r="F1331" s="4666"/>
      <c r="G1331" s="4666"/>
      <c r="H1331" s="4666"/>
      <c r="I1331" s="4666"/>
      <c r="J1331" s="4666"/>
      <c r="K1331" s="4666"/>
      <c r="L1331" s="4666"/>
      <c r="M1331" s="4666"/>
      <c r="N1331" s="4666"/>
      <c r="O1331" s="4666"/>
      <c r="P1331" s="2764" t="s">
        <v>46</v>
      </c>
      <c r="Q1331" s="2764" t="s">
        <v>47</v>
      </c>
      <c r="R1331" s="2777">
        <v>22.06</v>
      </c>
      <c r="S1331" s="2778">
        <f>ROUND(K1325,2)*R1331</f>
        <v>275.08819999999997</v>
      </c>
    </row>
    <row r="1332" spans="1:19" ht="45" customHeight="1" x14ac:dyDescent="0.25">
      <c r="A1332" s="4666"/>
      <c r="B1332" s="4666"/>
      <c r="C1332" s="4666"/>
      <c r="D1332" s="4666"/>
      <c r="E1332" s="4666"/>
      <c r="F1332" s="4666"/>
      <c r="G1332" s="4666"/>
      <c r="H1332" s="4666"/>
      <c r="I1332" s="4666"/>
      <c r="J1332" s="4666"/>
      <c r="K1332" s="4666"/>
      <c r="L1332" s="4666"/>
      <c r="M1332" s="4666"/>
      <c r="N1332" s="4666"/>
      <c r="O1332" s="4666"/>
      <c r="P1332" s="2764" t="s">
        <v>48</v>
      </c>
      <c r="Q1332" s="2764" t="s">
        <v>49</v>
      </c>
      <c r="R1332" s="2779">
        <v>22.06</v>
      </c>
      <c r="S1332" s="2780">
        <f>ROUND(K1325,2)*R1332</f>
        <v>275.08819999999997</v>
      </c>
    </row>
    <row r="1333" spans="1:19" ht="45" customHeight="1" x14ac:dyDescent="0.25">
      <c r="A1333" s="4666"/>
      <c r="B1333" s="4666"/>
      <c r="C1333" s="4666"/>
      <c r="D1333" s="4666"/>
      <c r="E1333" s="4666"/>
      <c r="F1333" s="4666"/>
      <c r="G1333" s="4666"/>
      <c r="H1333" s="4666"/>
      <c r="I1333" s="4666"/>
      <c r="J1333" s="4666"/>
      <c r="K1333" s="4666"/>
      <c r="L1333" s="4666"/>
      <c r="M1333" s="4666"/>
      <c r="N1333" s="4666"/>
      <c r="O1333" s="4666"/>
      <c r="P1333" s="2764" t="s">
        <v>50</v>
      </c>
      <c r="Q1333" s="2764" t="s">
        <v>51</v>
      </c>
      <c r="R1333" s="2781">
        <v>22.06</v>
      </c>
      <c r="S1333" s="2782">
        <f>ROUND(K1325,2)*R1333</f>
        <v>275.08819999999997</v>
      </c>
    </row>
    <row r="1334" spans="1:19" ht="45" customHeight="1" x14ac:dyDescent="0.25">
      <c r="A1334" s="4666"/>
      <c r="B1334" s="4666"/>
      <c r="C1334" s="4666"/>
      <c r="D1334" s="4666"/>
      <c r="E1334" s="4666"/>
      <c r="F1334" s="4666"/>
      <c r="G1334" s="4666"/>
      <c r="H1334" s="4666"/>
      <c r="I1334" s="4666"/>
      <c r="J1334" s="4666"/>
      <c r="K1334" s="4666"/>
      <c r="L1334" s="4666"/>
      <c r="M1334" s="4666"/>
      <c r="N1334" s="4666"/>
      <c r="O1334" s="4666"/>
      <c r="P1334" s="2764" t="s">
        <v>52</v>
      </c>
      <c r="Q1334" s="2764" t="s">
        <v>53</v>
      </c>
      <c r="R1334" s="2783">
        <v>22.06</v>
      </c>
      <c r="S1334" s="2784">
        <f>ROUND(K1325,2)*R1334</f>
        <v>275.08819999999997</v>
      </c>
    </row>
    <row r="1335" spans="1:19" ht="45" customHeight="1" x14ac:dyDescent="0.25">
      <c r="A1335" s="4666"/>
      <c r="B1335" s="4666"/>
      <c r="C1335" s="4666"/>
      <c r="D1335" s="4666"/>
      <c r="E1335" s="4666"/>
      <c r="F1335" s="4666"/>
      <c r="G1335" s="4666"/>
      <c r="H1335" s="4666"/>
      <c r="I1335" s="4666"/>
      <c r="J1335" s="4666"/>
      <c r="K1335" s="4666"/>
      <c r="L1335" s="4666"/>
      <c r="M1335" s="4666"/>
      <c r="N1335" s="4666"/>
      <c r="O1335" s="4666"/>
      <c r="P1335" s="2764" t="s">
        <v>54</v>
      </c>
      <c r="Q1335" s="2764" t="s">
        <v>55</v>
      </c>
      <c r="R1335" s="2785">
        <v>22.06</v>
      </c>
      <c r="S1335" s="2786">
        <f>ROUND(K1325,2)*R1335</f>
        <v>275.08819999999997</v>
      </c>
    </row>
    <row r="1336" spans="1:19" ht="45" customHeight="1" x14ac:dyDescent="0.25">
      <c r="A1336" s="4666"/>
      <c r="B1336" s="4666"/>
      <c r="C1336" s="4666"/>
      <c r="D1336" s="4666"/>
      <c r="E1336" s="4666"/>
      <c r="F1336" s="4666"/>
      <c r="G1336" s="4666"/>
      <c r="H1336" s="4666"/>
      <c r="I1336" s="4666"/>
      <c r="J1336" s="4666"/>
      <c r="K1336" s="4666"/>
      <c r="L1336" s="4666"/>
      <c r="M1336" s="4666"/>
      <c r="N1336" s="4666"/>
      <c r="O1336" s="4666"/>
      <c r="P1336" s="2764" t="s">
        <v>56</v>
      </c>
      <c r="Q1336" s="2764" t="s">
        <v>57</v>
      </c>
      <c r="R1336" s="2787">
        <v>22.06</v>
      </c>
      <c r="S1336" s="2788">
        <f>ROUND(K1325,2)*R1336</f>
        <v>275.08819999999997</v>
      </c>
    </row>
    <row r="1337" spans="1:19" ht="45" customHeight="1" x14ac:dyDescent="0.25">
      <c r="A1337" s="5170" t="s">
        <v>23</v>
      </c>
      <c r="B1337" s="5170" t="s">
        <v>394</v>
      </c>
      <c r="C1337" s="5170" t="s">
        <v>25</v>
      </c>
      <c r="D1337" s="5170" t="s">
        <v>395</v>
      </c>
      <c r="E1337" s="5170" t="s">
        <v>396</v>
      </c>
      <c r="F1337" s="5171">
        <f>R1337+R1338+R1339+R1340+R1341+R1342+R1343+R1344+R1345+R1346+R1347+R1348</f>
        <v>699.59999999999991</v>
      </c>
      <c r="G1337" s="5170" t="s">
        <v>148</v>
      </c>
      <c r="H1337" s="5172">
        <v>8.68</v>
      </c>
      <c r="I1337" s="5173">
        <v>8.68</v>
      </c>
      <c r="J1337" s="5174">
        <v>0.2288</v>
      </c>
      <c r="K1337" s="5175">
        <f>ROUND(I1337,2)+(ROUND(I1337,2)*J1337)</f>
        <v>10.665984</v>
      </c>
      <c r="L1337" s="5176">
        <f>ROUND(S1337,2)+ROUND(S1338,2)+ROUND(S1339,2)+ROUND(S1340,2)+ROUND(S1341,2)+ROUND(S1342,2)+ROUND(S1343,2)+ROUND(S1344,2)+ROUND(S1345,2)+ROUND(S1346,2)+ROUND(S1347,2)+ROUND(S1348,2)</f>
        <v>7464.7199999999975</v>
      </c>
      <c r="M1337" s="5170"/>
      <c r="N1337" s="5170" t="s">
        <v>312</v>
      </c>
      <c r="O1337" s="5170" t="s">
        <v>308</v>
      </c>
      <c r="P1337" s="2789" t="s">
        <v>20</v>
      </c>
      <c r="Q1337" s="2789" t="s">
        <v>29</v>
      </c>
      <c r="R1337" s="2790">
        <v>58.3</v>
      </c>
      <c r="S1337" s="2791">
        <f>ROUND(K1337,2)*R1337</f>
        <v>622.06099999999992</v>
      </c>
    </row>
    <row r="1338" spans="1:19" ht="45" customHeight="1" x14ac:dyDescent="0.25">
      <c r="A1338" s="4666"/>
      <c r="B1338" s="4666"/>
      <c r="C1338" s="4666"/>
      <c r="D1338" s="4666"/>
      <c r="E1338" s="4666"/>
      <c r="F1338" s="4666"/>
      <c r="G1338" s="4666"/>
      <c r="H1338" s="4666"/>
      <c r="I1338" s="4666"/>
      <c r="J1338" s="4666"/>
      <c r="K1338" s="4666"/>
      <c r="L1338" s="4666"/>
      <c r="M1338" s="4666"/>
      <c r="N1338" s="4666"/>
      <c r="O1338" s="4666"/>
      <c r="P1338" s="2789" t="s">
        <v>30</v>
      </c>
      <c r="Q1338" s="2789" t="s">
        <v>37</v>
      </c>
      <c r="R1338" s="2792">
        <v>58.3</v>
      </c>
      <c r="S1338" s="2793">
        <f>ROUND(K1337,2)*R1338</f>
        <v>622.06099999999992</v>
      </c>
    </row>
    <row r="1339" spans="1:19" ht="45" customHeight="1" x14ac:dyDescent="0.25">
      <c r="A1339" s="4666"/>
      <c r="B1339" s="4666"/>
      <c r="C1339" s="4666"/>
      <c r="D1339" s="4666"/>
      <c r="E1339" s="4666"/>
      <c r="F1339" s="4666"/>
      <c r="G1339" s="4666"/>
      <c r="H1339" s="4666"/>
      <c r="I1339" s="4666"/>
      <c r="J1339" s="4666"/>
      <c r="K1339" s="4666"/>
      <c r="L1339" s="4666"/>
      <c r="M1339" s="4666"/>
      <c r="N1339" s="4666"/>
      <c r="O1339" s="4666"/>
      <c r="P1339" s="2789" t="s">
        <v>38</v>
      </c>
      <c r="Q1339" s="2789" t="s">
        <v>39</v>
      </c>
      <c r="R1339" s="2794">
        <v>58.3</v>
      </c>
      <c r="S1339" s="2795">
        <f>ROUND(K1337,2)*R1339</f>
        <v>622.06099999999992</v>
      </c>
    </row>
    <row r="1340" spans="1:19" ht="45" customHeight="1" x14ac:dyDescent="0.25">
      <c r="A1340" s="4666"/>
      <c r="B1340" s="4666"/>
      <c r="C1340" s="4666"/>
      <c r="D1340" s="4666"/>
      <c r="E1340" s="4666"/>
      <c r="F1340" s="4666"/>
      <c r="G1340" s="4666"/>
      <c r="H1340" s="4666"/>
      <c r="I1340" s="4666"/>
      <c r="J1340" s="4666"/>
      <c r="K1340" s="4666"/>
      <c r="L1340" s="4666"/>
      <c r="M1340" s="4666"/>
      <c r="N1340" s="4666"/>
      <c r="O1340" s="4666"/>
      <c r="P1340" s="2789" t="s">
        <v>40</v>
      </c>
      <c r="Q1340" s="2789" t="s">
        <v>41</v>
      </c>
      <c r="R1340" s="2796">
        <v>58.3</v>
      </c>
      <c r="S1340" s="2797">
        <f>ROUND(K1337,2)*R1340</f>
        <v>622.06099999999992</v>
      </c>
    </row>
    <row r="1341" spans="1:19" ht="45" customHeight="1" x14ac:dyDescent="0.25">
      <c r="A1341" s="4666"/>
      <c r="B1341" s="4666"/>
      <c r="C1341" s="4666"/>
      <c r="D1341" s="4666"/>
      <c r="E1341" s="4666"/>
      <c r="F1341" s="4666"/>
      <c r="G1341" s="4666"/>
      <c r="H1341" s="4666"/>
      <c r="I1341" s="4666"/>
      <c r="J1341" s="4666"/>
      <c r="K1341" s="4666"/>
      <c r="L1341" s="4666"/>
      <c r="M1341" s="4666"/>
      <c r="N1341" s="4666"/>
      <c r="O1341" s="4666"/>
      <c r="P1341" s="2789" t="s">
        <v>42</v>
      </c>
      <c r="Q1341" s="2789" t="s">
        <v>43</v>
      </c>
      <c r="R1341" s="2798">
        <v>58.3</v>
      </c>
      <c r="S1341" s="2799">
        <f>ROUND(K1337,2)*R1341</f>
        <v>622.06099999999992</v>
      </c>
    </row>
    <row r="1342" spans="1:19" ht="45" customHeight="1" x14ac:dyDescent="0.25">
      <c r="A1342" s="4666"/>
      <c r="B1342" s="4666"/>
      <c r="C1342" s="4666"/>
      <c r="D1342" s="4666"/>
      <c r="E1342" s="4666"/>
      <c r="F1342" s="4666"/>
      <c r="G1342" s="4666"/>
      <c r="H1342" s="4666"/>
      <c r="I1342" s="4666"/>
      <c r="J1342" s="4666"/>
      <c r="K1342" s="4666"/>
      <c r="L1342" s="4666"/>
      <c r="M1342" s="4666"/>
      <c r="N1342" s="4666"/>
      <c r="O1342" s="4666"/>
      <c r="P1342" s="2789" t="s">
        <v>44</v>
      </c>
      <c r="Q1342" s="2789" t="s">
        <v>45</v>
      </c>
      <c r="R1342" s="2800">
        <v>58.3</v>
      </c>
      <c r="S1342" s="2801">
        <f>ROUND(K1337,2)*R1342</f>
        <v>622.06099999999992</v>
      </c>
    </row>
    <row r="1343" spans="1:19" ht="45" customHeight="1" x14ac:dyDescent="0.25">
      <c r="A1343" s="4666"/>
      <c r="B1343" s="4666"/>
      <c r="C1343" s="4666"/>
      <c r="D1343" s="4666"/>
      <c r="E1343" s="4666"/>
      <c r="F1343" s="4666"/>
      <c r="G1343" s="4666"/>
      <c r="H1343" s="4666"/>
      <c r="I1343" s="4666"/>
      <c r="J1343" s="4666"/>
      <c r="K1343" s="4666"/>
      <c r="L1343" s="4666"/>
      <c r="M1343" s="4666"/>
      <c r="N1343" s="4666"/>
      <c r="O1343" s="4666"/>
      <c r="P1343" s="2789" t="s">
        <v>46</v>
      </c>
      <c r="Q1343" s="2789" t="s">
        <v>47</v>
      </c>
      <c r="R1343" s="2802">
        <v>58.3</v>
      </c>
      <c r="S1343" s="2803">
        <f>ROUND(K1337,2)*R1343</f>
        <v>622.06099999999992</v>
      </c>
    </row>
    <row r="1344" spans="1:19" ht="45" customHeight="1" x14ac:dyDescent="0.25">
      <c r="A1344" s="4666"/>
      <c r="B1344" s="4666"/>
      <c r="C1344" s="4666"/>
      <c r="D1344" s="4666"/>
      <c r="E1344" s="4666"/>
      <c r="F1344" s="4666"/>
      <c r="G1344" s="4666"/>
      <c r="H1344" s="4666"/>
      <c r="I1344" s="4666"/>
      <c r="J1344" s="4666"/>
      <c r="K1344" s="4666"/>
      <c r="L1344" s="4666"/>
      <c r="M1344" s="4666"/>
      <c r="N1344" s="4666"/>
      <c r="O1344" s="4666"/>
      <c r="P1344" s="2789" t="s">
        <v>48</v>
      </c>
      <c r="Q1344" s="2789" t="s">
        <v>49</v>
      </c>
      <c r="R1344" s="2804">
        <v>58.3</v>
      </c>
      <c r="S1344" s="2805">
        <f>ROUND(K1337,2)*R1344</f>
        <v>622.06099999999992</v>
      </c>
    </row>
    <row r="1345" spans="1:19" ht="45" customHeight="1" x14ac:dyDescent="0.25">
      <c r="A1345" s="4666"/>
      <c r="B1345" s="4666"/>
      <c r="C1345" s="4666"/>
      <c r="D1345" s="4666"/>
      <c r="E1345" s="4666"/>
      <c r="F1345" s="4666"/>
      <c r="G1345" s="4666"/>
      <c r="H1345" s="4666"/>
      <c r="I1345" s="4666"/>
      <c r="J1345" s="4666"/>
      <c r="K1345" s="4666"/>
      <c r="L1345" s="4666"/>
      <c r="M1345" s="4666"/>
      <c r="N1345" s="4666"/>
      <c r="O1345" s="4666"/>
      <c r="P1345" s="2789" t="s">
        <v>50</v>
      </c>
      <c r="Q1345" s="2789" t="s">
        <v>51</v>
      </c>
      <c r="R1345" s="2806">
        <v>58.3</v>
      </c>
      <c r="S1345" s="2807">
        <f>ROUND(K1337,2)*R1345</f>
        <v>622.06099999999992</v>
      </c>
    </row>
    <row r="1346" spans="1:19" ht="45" customHeight="1" x14ac:dyDescent="0.25">
      <c r="A1346" s="4666"/>
      <c r="B1346" s="4666"/>
      <c r="C1346" s="4666"/>
      <c r="D1346" s="4666"/>
      <c r="E1346" s="4666"/>
      <c r="F1346" s="4666"/>
      <c r="G1346" s="4666"/>
      <c r="H1346" s="4666"/>
      <c r="I1346" s="4666"/>
      <c r="J1346" s="4666"/>
      <c r="K1346" s="4666"/>
      <c r="L1346" s="4666"/>
      <c r="M1346" s="4666"/>
      <c r="N1346" s="4666"/>
      <c r="O1346" s="4666"/>
      <c r="P1346" s="2789" t="s">
        <v>52</v>
      </c>
      <c r="Q1346" s="2789" t="s">
        <v>53</v>
      </c>
      <c r="R1346" s="2808">
        <v>58.3</v>
      </c>
      <c r="S1346" s="2809">
        <f>ROUND(K1337,2)*R1346</f>
        <v>622.06099999999992</v>
      </c>
    </row>
    <row r="1347" spans="1:19" ht="45" customHeight="1" x14ac:dyDescent="0.25">
      <c r="A1347" s="4666"/>
      <c r="B1347" s="4666"/>
      <c r="C1347" s="4666"/>
      <c r="D1347" s="4666"/>
      <c r="E1347" s="4666"/>
      <c r="F1347" s="4666"/>
      <c r="G1347" s="4666"/>
      <c r="H1347" s="4666"/>
      <c r="I1347" s="4666"/>
      <c r="J1347" s="4666"/>
      <c r="K1347" s="4666"/>
      <c r="L1347" s="4666"/>
      <c r="M1347" s="4666"/>
      <c r="N1347" s="4666"/>
      <c r="O1347" s="4666"/>
      <c r="P1347" s="2789" t="s">
        <v>54</v>
      </c>
      <c r="Q1347" s="2789" t="s">
        <v>55</v>
      </c>
      <c r="R1347" s="2810">
        <v>58.3</v>
      </c>
      <c r="S1347" s="2811">
        <f>ROUND(K1337,2)*R1347</f>
        <v>622.06099999999992</v>
      </c>
    </row>
    <row r="1348" spans="1:19" ht="45" customHeight="1" x14ac:dyDescent="0.25">
      <c r="A1348" s="4666"/>
      <c r="B1348" s="4666"/>
      <c r="C1348" s="4666"/>
      <c r="D1348" s="4666"/>
      <c r="E1348" s="4666"/>
      <c r="F1348" s="4666"/>
      <c r="G1348" s="4666"/>
      <c r="H1348" s="4666"/>
      <c r="I1348" s="4666"/>
      <c r="J1348" s="4666"/>
      <c r="K1348" s="4666"/>
      <c r="L1348" s="4666"/>
      <c r="M1348" s="4666"/>
      <c r="N1348" s="4666"/>
      <c r="O1348" s="4666"/>
      <c r="P1348" s="2789" t="s">
        <v>56</v>
      </c>
      <c r="Q1348" s="2789" t="s">
        <v>57</v>
      </c>
      <c r="R1348" s="2812">
        <v>58.3</v>
      </c>
      <c r="S1348" s="2813">
        <f>ROUND(K1337,2)*R1348</f>
        <v>622.06099999999992</v>
      </c>
    </row>
    <row r="1349" spans="1:19" ht="45" customHeight="1" x14ac:dyDescent="0.25">
      <c r="A1349" s="5177" t="s">
        <v>23</v>
      </c>
      <c r="B1349" s="5177" t="s">
        <v>397</v>
      </c>
      <c r="C1349" s="5177" t="s">
        <v>398</v>
      </c>
      <c r="D1349" s="5177" t="s">
        <v>399</v>
      </c>
      <c r="E1349" s="5177" t="s">
        <v>400</v>
      </c>
      <c r="F1349" s="5178">
        <f>R1349+R1350+R1351+R1352+R1353+R1354+R1355+R1356+R1357+R1358+R1359+R1360</f>
        <v>12</v>
      </c>
      <c r="G1349" s="5177" t="s">
        <v>174</v>
      </c>
      <c r="H1349" s="5179">
        <v>41.31</v>
      </c>
      <c r="I1349" s="5180">
        <v>41.31</v>
      </c>
      <c r="J1349" s="5181">
        <v>0.2288</v>
      </c>
      <c r="K1349" s="5182">
        <f>ROUND(I1349,2)+(ROUND(I1349,2)*J1349)</f>
        <v>50.761728000000005</v>
      </c>
      <c r="L1349" s="5183">
        <f>ROUND(S1349,2)+ROUND(S1350,2)+ROUND(S1351,2)+ROUND(S1352,2)+ROUND(S1353,2)+ROUND(S1354,2)+ROUND(S1355,2)+ROUND(S1356,2)+ROUND(S1357,2)+ROUND(S1358,2)+ROUND(S1359,2)+ROUND(S1360,2)</f>
        <v>609.12</v>
      </c>
      <c r="M1349" s="5177"/>
      <c r="N1349" s="5177" t="s">
        <v>401</v>
      </c>
      <c r="O1349" s="5177" t="s">
        <v>402</v>
      </c>
      <c r="P1349" s="2814" t="s">
        <v>20</v>
      </c>
      <c r="Q1349" s="2814" t="s">
        <v>29</v>
      </c>
      <c r="R1349" s="2815">
        <v>1</v>
      </c>
      <c r="S1349" s="2816">
        <f>ROUND(K1349,2)*R1349</f>
        <v>50.76</v>
      </c>
    </row>
    <row r="1350" spans="1:19" ht="45" customHeight="1" x14ac:dyDescent="0.25">
      <c r="A1350" s="4666"/>
      <c r="B1350" s="4666"/>
      <c r="C1350" s="4666"/>
      <c r="D1350" s="4666"/>
      <c r="E1350" s="4666"/>
      <c r="F1350" s="4666"/>
      <c r="G1350" s="4666"/>
      <c r="H1350" s="4666"/>
      <c r="I1350" s="4666"/>
      <c r="J1350" s="4666"/>
      <c r="K1350" s="4666"/>
      <c r="L1350" s="4666"/>
      <c r="M1350" s="4666"/>
      <c r="N1350" s="4666"/>
      <c r="O1350" s="4666"/>
      <c r="P1350" s="2814" t="s">
        <v>30</v>
      </c>
      <c r="Q1350" s="2814" t="s">
        <v>37</v>
      </c>
      <c r="R1350" s="2817">
        <v>1</v>
      </c>
      <c r="S1350" s="2818">
        <f>ROUND(K1349,2)*R1350</f>
        <v>50.76</v>
      </c>
    </row>
    <row r="1351" spans="1:19" ht="45" customHeight="1" x14ac:dyDescent="0.25">
      <c r="A1351" s="4666"/>
      <c r="B1351" s="4666"/>
      <c r="C1351" s="4666"/>
      <c r="D1351" s="4666"/>
      <c r="E1351" s="4666"/>
      <c r="F1351" s="4666"/>
      <c r="G1351" s="4666"/>
      <c r="H1351" s="4666"/>
      <c r="I1351" s="4666"/>
      <c r="J1351" s="4666"/>
      <c r="K1351" s="4666"/>
      <c r="L1351" s="4666"/>
      <c r="M1351" s="4666"/>
      <c r="N1351" s="4666"/>
      <c r="O1351" s="4666"/>
      <c r="P1351" s="2814" t="s">
        <v>38</v>
      </c>
      <c r="Q1351" s="2814" t="s">
        <v>39</v>
      </c>
      <c r="R1351" s="2819">
        <v>1</v>
      </c>
      <c r="S1351" s="2820">
        <f>ROUND(K1349,2)*R1351</f>
        <v>50.76</v>
      </c>
    </row>
    <row r="1352" spans="1:19" ht="45" customHeight="1" x14ac:dyDescent="0.25">
      <c r="A1352" s="4666"/>
      <c r="B1352" s="4666"/>
      <c r="C1352" s="4666"/>
      <c r="D1352" s="4666"/>
      <c r="E1352" s="4666"/>
      <c r="F1352" s="4666"/>
      <c r="G1352" s="4666"/>
      <c r="H1352" s="4666"/>
      <c r="I1352" s="4666"/>
      <c r="J1352" s="4666"/>
      <c r="K1352" s="4666"/>
      <c r="L1352" s="4666"/>
      <c r="M1352" s="4666"/>
      <c r="N1352" s="4666"/>
      <c r="O1352" s="4666"/>
      <c r="P1352" s="2814" t="s">
        <v>40</v>
      </c>
      <c r="Q1352" s="2814" t="s">
        <v>41</v>
      </c>
      <c r="R1352" s="2821">
        <v>1</v>
      </c>
      <c r="S1352" s="2822">
        <f>ROUND(K1349,2)*R1352</f>
        <v>50.76</v>
      </c>
    </row>
    <row r="1353" spans="1:19" ht="45" customHeight="1" x14ac:dyDescent="0.25">
      <c r="A1353" s="4666"/>
      <c r="B1353" s="4666"/>
      <c r="C1353" s="4666"/>
      <c r="D1353" s="4666"/>
      <c r="E1353" s="4666"/>
      <c r="F1353" s="4666"/>
      <c r="G1353" s="4666"/>
      <c r="H1353" s="4666"/>
      <c r="I1353" s="4666"/>
      <c r="J1353" s="4666"/>
      <c r="K1353" s="4666"/>
      <c r="L1353" s="4666"/>
      <c r="M1353" s="4666"/>
      <c r="N1353" s="4666"/>
      <c r="O1353" s="4666"/>
      <c r="P1353" s="2814" t="s">
        <v>42</v>
      </c>
      <c r="Q1353" s="2814" t="s">
        <v>43</v>
      </c>
      <c r="R1353" s="2823">
        <v>1</v>
      </c>
      <c r="S1353" s="2824">
        <f>ROUND(K1349,2)*R1353</f>
        <v>50.76</v>
      </c>
    </row>
    <row r="1354" spans="1:19" ht="45" customHeight="1" x14ac:dyDescent="0.25">
      <c r="A1354" s="4666"/>
      <c r="B1354" s="4666"/>
      <c r="C1354" s="4666"/>
      <c r="D1354" s="4666"/>
      <c r="E1354" s="4666"/>
      <c r="F1354" s="4666"/>
      <c r="G1354" s="4666"/>
      <c r="H1354" s="4666"/>
      <c r="I1354" s="4666"/>
      <c r="J1354" s="4666"/>
      <c r="K1354" s="4666"/>
      <c r="L1354" s="4666"/>
      <c r="M1354" s="4666"/>
      <c r="N1354" s="4666"/>
      <c r="O1354" s="4666"/>
      <c r="P1354" s="2814" t="s">
        <v>44</v>
      </c>
      <c r="Q1354" s="2814" t="s">
        <v>45</v>
      </c>
      <c r="R1354" s="2825">
        <v>1</v>
      </c>
      <c r="S1354" s="2826">
        <f>ROUND(K1349,2)*R1354</f>
        <v>50.76</v>
      </c>
    </row>
    <row r="1355" spans="1:19" ht="45" customHeight="1" x14ac:dyDescent="0.25">
      <c r="A1355" s="4666"/>
      <c r="B1355" s="4666"/>
      <c r="C1355" s="4666"/>
      <c r="D1355" s="4666"/>
      <c r="E1355" s="4666"/>
      <c r="F1355" s="4666"/>
      <c r="G1355" s="4666"/>
      <c r="H1355" s="4666"/>
      <c r="I1355" s="4666"/>
      <c r="J1355" s="4666"/>
      <c r="K1355" s="4666"/>
      <c r="L1355" s="4666"/>
      <c r="M1355" s="4666"/>
      <c r="N1355" s="4666"/>
      <c r="O1355" s="4666"/>
      <c r="P1355" s="2814" t="s">
        <v>46</v>
      </c>
      <c r="Q1355" s="2814" t="s">
        <v>47</v>
      </c>
      <c r="R1355" s="2827">
        <v>1</v>
      </c>
      <c r="S1355" s="2828">
        <f>ROUND(K1349,2)*R1355</f>
        <v>50.76</v>
      </c>
    </row>
    <row r="1356" spans="1:19" ht="45" customHeight="1" x14ac:dyDescent="0.25">
      <c r="A1356" s="4666"/>
      <c r="B1356" s="4666"/>
      <c r="C1356" s="4666"/>
      <c r="D1356" s="4666"/>
      <c r="E1356" s="4666"/>
      <c r="F1356" s="4666"/>
      <c r="G1356" s="4666"/>
      <c r="H1356" s="4666"/>
      <c r="I1356" s="4666"/>
      <c r="J1356" s="4666"/>
      <c r="K1356" s="4666"/>
      <c r="L1356" s="4666"/>
      <c r="M1356" s="4666"/>
      <c r="N1356" s="4666"/>
      <c r="O1356" s="4666"/>
      <c r="P1356" s="2814" t="s">
        <v>48</v>
      </c>
      <c r="Q1356" s="2814" t="s">
        <v>49</v>
      </c>
      <c r="R1356" s="2829">
        <v>1</v>
      </c>
      <c r="S1356" s="2830">
        <f>ROUND(K1349,2)*R1356</f>
        <v>50.76</v>
      </c>
    </row>
    <row r="1357" spans="1:19" ht="45" customHeight="1" x14ac:dyDescent="0.25">
      <c r="A1357" s="4666"/>
      <c r="B1357" s="4666"/>
      <c r="C1357" s="4666"/>
      <c r="D1357" s="4666"/>
      <c r="E1357" s="4666"/>
      <c r="F1357" s="4666"/>
      <c r="G1357" s="4666"/>
      <c r="H1357" s="4666"/>
      <c r="I1357" s="4666"/>
      <c r="J1357" s="4666"/>
      <c r="K1357" s="4666"/>
      <c r="L1357" s="4666"/>
      <c r="M1357" s="4666"/>
      <c r="N1357" s="4666"/>
      <c r="O1357" s="4666"/>
      <c r="P1357" s="2814" t="s">
        <v>50</v>
      </c>
      <c r="Q1357" s="2814" t="s">
        <v>51</v>
      </c>
      <c r="R1357" s="2831">
        <v>1</v>
      </c>
      <c r="S1357" s="2832">
        <f>ROUND(K1349,2)*R1357</f>
        <v>50.76</v>
      </c>
    </row>
    <row r="1358" spans="1:19" ht="45" customHeight="1" x14ac:dyDescent="0.25">
      <c r="A1358" s="4666"/>
      <c r="B1358" s="4666"/>
      <c r="C1358" s="4666"/>
      <c r="D1358" s="4666"/>
      <c r="E1358" s="4666"/>
      <c r="F1358" s="4666"/>
      <c r="G1358" s="4666"/>
      <c r="H1358" s="4666"/>
      <c r="I1358" s="4666"/>
      <c r="J1358" s="4666"/>
      <c r="K1358" s="4666"/>
      <c r="L1358" s="4666"/>
      <c r="M1358" s="4666"/>
      <c r="N1358" s="4666"/>
      <c r="O1358" s="4666"/>
      <c r="P1358" s="2814" t="s">
        <v>52</v>
      </c>
      <c r="Q1358" s="2814" t="s">
        <v>53</v>
      </c>
      <c r="R1358" s="2833">
        <v>1</v>
      </c>
      <c r="S1358" s="2834">
        <f>ROUND(K1349,2)*R1358</f>
        <v>50.76</v>
      </c>
    </row>
    <row r="1359" spans="1:19" ht="45" customHeight="1" x14ac:dyDescent="0.25">
      <c r="A1359" s="4666"/>
      <c r="B1359" s="4666"/>
      <c r="C1359" s="4666"/>
      <c r="D1359" s="4666"/>
      <c r="E1359" s="4666"/>
      <c r="F1359" s="4666"/>
      <c r="G1359" s="4666"/>
      <c r="H1359" s="4666"/>
      <c r="I1359" s="4666"/>
      <c r="J1359" s="4666"/>
      <c r="K1359" s="4666"/>
      <c r="L1359" s="4666"/>
      <c r="M1359" s="4666"/>
      <c r="N1359" s="4666"/>
      <c r="O1359" s="4666"/>
      <c r="P1359" s="2814" t="s">
        <v>54</v>
      </c>
      <c r="Q1359" s="2814" t="s">
        <v>55</v>
      </c>
      <c r="R1359" s="2835">
        <v>1</v>
      </c>
      <c r="S1359" s="2836">
        <f>ROUND(K1349,2)*R1359</f>
        <v>50.76</v>
      </c>
    </row>
    <row r="1360" spans="1:19" ht="45" customHeight="1" x14ac:dyDescent="0.25">
      <c r="A1360" s="4666"/>
      <c r="B1360" s="4666"/>
      <c r="C1360" s="4666"/>
      <c r="D1360" s="4666"/>
      <c r="E1360" s="4666"/>
      <c r="F1360" s="4666"/>
      <c r="G1360" s="4666"/>
      <c r="H1360" s="4666"/>
      <c r="I1360" s="4666"/>
      <c r="J1360" s="4666"/>
      <c r="K1360" s="4666"/>
      <c r="L1360" s="4666"/>
      <c r="M1360" s="4666"/>
      <c r="N1360" s="4666"/>
      <c r="O1360" s="4666"/>
      <c r="P1360" s="2814" t="s">
        <v>56</v>
      </c>
      <c r="Q1360" s="2814" t="s">
        <v>57</v>
      </c>
      <c r="R1360" s="2837">
        <v>1</v>
      </c>
      <c r="S1360" s="2838">
        <f>ROUND(K1349,2)*R1360</f>
        <v>50.76</v>
      </c>
    </row>
    <row r="1361" spans="1:19" ht="45" customHeight="1" x14ac:dyDescent="0.25">
      <c r="A1361" s="2839" t="s">
        <v>19</v>
      </c>
      <c r="B1361" s="2839" t="s">
        <v>312</v>
      </c>
      <c r="C1361" s="2839" t="s">
        <v>21</v>
      </c>
      <c r="D1361" s="2839" t="s">
        <v>21</v>
      </c>
      <c r="E1361" s="2839" t="s">
        <v>402</v>
      </c>
      <c r="F1361" s="2839" t="s">
        <v>21</v>
      </c>
      <c r="G1361" s="2839" t="s">
        <v>21</v>
      </c>
      <c r="H1361" s="2839" t="s">
        <v>21</v>
      </c>
      <c r="I1361" s="2839" t="s">
        <v>21</v>
      </c>
      <c r="J1361" s="2839" t="s">
        <v>21</v>
      </c>
      <c r="K1361" s="2839" t="s">
        <v>21</v>
      </c>
      <c r="L1361" s="2840">
        <f>ROUND(L1362,2)+ROUND(L1374,2)+ROUND(L1386,2)+ROUND(L1398,2)+ROUND(L1410,2)+ROUND(L1422,2)+ROUND(L1434,2)+ROUND(L1446,2)+ROUND(L1458,2)+ROUND(L1470,2)+ROUND(L1482,2)+ROUND(L1494,2)+ROUND(L1506,2)+ROUND(L1518,2)+ROUND(L1530,2)+ROUND(L1542,2)+ROUND(L1554,2)+ROUND(L1566,2)+ROUND(L1578,2)+ROUND(L1590,2)+ROUND(L1602,2)+ROUND(L1614,2)+ROUND(L1626,2)+ROUND(L1638,2)+ROUND(L1650,2)+ROUND(L1662,2)+ROUND(L1674,2)+ROUND(L1686,2)+ROUND(L1698,2)+ROUND(L1710,2)+ROUND(L1722,2)+ROUND(L1734,2)+ROUND(L1746,2)+ROUND(L1758,2)+ROUND(L1770,2)+ROUND(L1782,2)+ROUND(L1794,2)+ROUND(L1806,2)+ROUND(L1818,2)+ROUND(L1830,2)+ROUND(L1842,2)+ROUND(L1854,2)+ROUND(L1866,2)+ROUND(L1878,2)+ROUND(L1890,2)+ROUND(L1902,2)+ROUND(L1914,2)+ROUND(L1926,2)+ROUND(L1938,2)+ROUND(L1950,2)+ROUND(L1962,2)+ROUND(L1974,2)+ROUND(L1986,2)+ROUND(L1998,2)+ROUND(L2010,2)+ROUND(L2022,2)+ROUND(L2034,2)+ROUND(L2046,2)+ROUND(L2058,2)+ROUND(L2070,2)+ROUND(L2082,2)+ROUND(L2094,2)+ROUND(L2106,2)</f>
        <v>280210.92</v>
      </c>
      <c r="M1361" s="2839" t="s">
        <v>21</v>
      </c>
      <c r="N1361" s="2839" t="s">
        <v>21</v>
      </c>
      <c r="O1361" s="2839" t="s">
        <v>21</v>
      </c>
      <c r="P1361" s="2839" t="s">
        <v>21</v>
      </c>
      <c r="Q1361" s="2839" t="s">
        <v>21</v>
      </c>
      <c r="R1361" s="2839" t="s">
        <v>21</v>
      </c>
      <c r="S1361" s="2839" t="s">
        <v>21</v>
      </c>
    </row>
    <row r="1362" spans="1:19" ht="45" customHeight="1" x14ac:dyDescent="0.25">
      <c r="A1362" s="5156" t="s">
        <v>23</v>
      </c>
      <c r="B1362" s="5156" t="s">
        <v>403</v>
      </c>
      <c r="C1362" s="5156" t="s">
        <v>25</v>
      </c>
      <c r="D1362" s="5156" t="s">
        <v>404</v>
      </c>
      <c r="E1362" s="5156" t="s">
        <v>405</v>
      </c>
      <c r="F1362" s="5157">
        <f>R1362+R1363+R1364+R1365+R1366+R1367+R1368+R1369+R1370+R1371+R1372+R1373</f>
        <v>84</v>
      </c>
      <c r="G1362" s="5156" t="s">
        <v>174</v>
      </c>
      <c r="H1362" s="5158">
        <v>14.04</v>
      </c>
      <c r="I1362" s="5159">
        <v>14.04</v>
      </c>
      <c r="J1362" s="5160">
        <v>0.2288</v>
      </c>
      <c r="K1362" s="5161">
        <f>ROUND(I1362,2)+(ROUND(I1362,2)*J1362)</f>
        <v>17.252351999999998</v>
      </c>
      <c r="L1362" s="5162">
        <f>ROUND(S1362,2)+ROUND(S1363,2)+ROUND(S1364,2)+ROUND(S1365,2)+ROUND(S1366,2)+ROUND(S1367,2)+ROUND(S1368,2)+ROUND(S1369,2)+ROUND(S1370,2)+ROUND(S1371,2)+ROUND(S1372,2)+ROUND(S1373,2)</f>
        <v>1449</v>
      </c>
      <c r="M1362" s="5156"/>
      <c r="N1362" s="5156" t="s">
        <v>401</v>
      </c>
      <c r="O1362" s="5156" t="s">
        <v>402</v>
      </c>
      <c r="P1362" s="2841" t="s">
        <v>20</v>
      </c>
      <c r="Q1362" s="2841" t="s">
        <v>29</v>
      </c>
      <c r="R1362" s="2842">
        <v>7</v>
      </c>
      <c r="S1362" s="2843">
        <f>ROUND(K1362,2)*R1362</f>
        <v>120.75</v>
      </c>
    </row>
    <row r="1363" spans="1:19" ht="45" customHeight="1" x14ac:dyDescent="0.25">
      <c r="A1363" s="4666"/>
      <c r="B1363" s="4666"/>
      <c r="C1363" s="4666"/>
      <c r="D1363" s="4666"/>
      <c r="E1363" s="4666"/>
      <c r="F1363" s="4666"/>
      <c r="G1363" s="4666"/>
      <c r="H1363" s="4666"/>
      <c r="I1363" s="4666"/>
      <c r="J1363" s="4666"/>
      <c r="K1363" s="4666"/>
      <c r="L1363" s="4666"/>
      <c r="M1363" s="4666"/>
      <c r="N1363" s="4666"/>
      <c r="O1363" s="4666"/>
      <c r="P1363" s="2841" t="s">
        <v>30</v>
      </c>
      <c r="Q1363" s="2841" t="s">
        <v>37</v>
      </c>
      <c r="R1363" s="2844">
        <v>7</v>
      </c>
      <c r="S1363" s="2845">
        <f>ROUND(K1362,2)*R1363</f>
        <v>120.75</v>
      </c>
    </row>
    <row r="1364" spans="1:19" ht="45" customHeight="1" x14ac:dyDescent="0.25">
      <c r="A1364" s="4666"/>
      <c r="B1364" s="4666"/>
      <c r="C1364" s="4666"/>
      <c r="D1364" s="4666"/>
      <c r="E1364" s="4666"/>
      <c r="F1364" s="4666"/>
      <c r="G1364" s="4666"/>
      <c r="H1364" s="4666"/>
      <c r="I1364" s="4666"/>
      <c r="J1364" s="4666"/>
      <c r="K1364" s="4666"/>
      <c r="L1364" s="4666"/>
      <c r="M1364" s="4666"/>
      <c r="N1364" s="4666"/>
      <c r="O1364" s="4666"/>
      <c r="P1364" s="2841" t="s">
        <v>38</v>
      </c>
      <c r="Q1364" s="2841" t="s">
        <v>39</v>
      </c>
      <c r="R1364" s="2846">
        <v>7</v>
      </c>
      <c r="S1364" s="2847">
        <f>ROUND(K1362,2)*R1364</f>
        <v>120.75</v>
      </c>
    </row>
    <row r="1365" spans="1:19" ht="45" customHeight="1" x14ac:dyDescent="0.25">
      <c r="A1365" s="4666"/>
      <c r="B1365" s="4666"/>
      <c r="C1365" s="4666"/>
      <c r="D1365" s="4666"/>
      <c r="E1365" s="4666"/>
      <c r="F1365" s="4666"/>
      <c r="G1365" s="4666"/>
      <c r="H1365" s="4666"/>
      <c r="I1365" s="4666"/>
      <c r="J1365" s="4666"/>
      <c r="K1365" s="4666"/>
      <c r="L1365" s="4666"/>
      <c r="M1365" s="4666"/>
      <c r="N1365" s="4666"/>
      <c r="O1365" s="4666"/>
      <c r="P1365" s="2841" t="s">
        <v>40</v>
      </c>
      <c r="Q1365" s="2841" t="s">
        <v>41</v>
      </c>
      <c r="R1365" s="2848">
        <v>7</v>
      </c>
      <c r="S1365" s="2849">
        <f>ROUND(K1362,2)*R1365</f>
        <v>120.75</v>
      </c>
    </row>
    <row r="1366" spans="1:19" ht="45" customHeight="1" x14ac:dyDescent="0.25">
      <c r="A1366" s="4666"/>
      <c r="B1366" s="4666"/>
      <c r="C1366" s="4666"/>
      <c r="D1366" s="4666"/>
      <c r="E1366" s="4666"/>
      <c r="F1366" s="4666"/>
      <c r="G1366" s="4666"/>
      <c r="H1366" s="4666"/>
      <c r="I1366" s="4666"/>
      <c r="J1366" s="4666"/>
      <c r="K1366" s="4666"/>
      <c r="L1366" s="4666"/>
      <c r="M1366" s="4666"/>
      <c r="N1366" s="4666"/>
      <c r="O1366" s="4666"/>
      <c r="P1366" s="2841" t="s">
        <v>42</v>
      </c>
      <c r="Q1366" s="2841" t="s">
        <v>43</v>
      </c>
      <c r="R1366" s="2850">
        <v>7</v>
      </c>
      <c r="S1366" s="2851">
        <f>ROUND(K1362,2)*R1366</f>
        <v>120.75</v>
      </c>
    </row>
    <row r="1367" spans="1:19" ht="45" customHeight="1" x14ac:dyDescent="0.25">
      <c r="A1367" s="4666"/>
      <c r="B1367" s="4666"/>
      <c r="C1367" s="4666"/>
      <c r="D1367" s="4666"/>
      <c r="E1367" s="4666"/>
      <c r="F1367" s="4666"/>
      <c r="G1367" s="4666"/>
      <c r="H1367" s="4666"/>
      <c r="I1367" s="4666"/>
      <c r="J1367" s="4666"/>
      <c r="K1367" s="4666"/>
      <c r="L1367" s="4666"/>
      <c r="M1367" s="4666"/>
      <c r="N1367" s="4666"/>
      <c r="O1367" s="4666"/>
      <c r="P1367" s="2841" t="s">
        <v>44</v>
      </c>
      <c r="Q1367" s="2841" t="s">
        <v>45</v>
      </c>
      <c r="R1367" s="2852">
        <v>7</v>
      </c>
      <c r="S1367" s="2853">
        <f>ROUND(K1362,2)*R1367</f>
        <v>120.75</v>
      </c>
    </row>
    <row r="1368" spans="1:19" ht="45" customHeight="1" x14ac:dyDescent="0.25">
      <c r="A1368" s="4666"/>
      <c r="B1368" s="4666"/>
      <c r="C1368" s="4666"/>
      <c r="D1368" s="4666"/>
      <c r="E1368" s="4666"/>
      <c r="F1368" s="4666"/>
      <c r="G1368" s="4666"/>
      <c r="H1368" s="4666"/>
      <c r="I1368" s="4666"/>
      <c r="J1368" s="4666"/>
      <c r="K1368" s="4666"/>
      <c r="L1368" s="4666"/>
      <c r="M1368" s="4666"/>
      <c r="N1368" s="4666"/>
      <c r="O1368" s="4666"/>
      <c r="P1368" s="2841" t="s">
        <v>46</v>
      </c>
      <c r="Q1368" s="2841" t="s">
        <v>47</v>
      </c>
      <c r="R1368" s="2854">
        <v>7</v>
      </c>
      <c r="S1368" s="2855">
        <f>ROUND(K1362,2)*R1368</f>
        <v>120.75</v>
      </c>
    </row>
    <row r="1369" spans="1:19" ht="45" customHeight="1" x14ac:dyDescent="0.25">
      <c r="A1369" s="4666"/>
      <c r="B1369" s="4666"/>
      <c r="C1369" s="4666"/>
      <c r="D1369" s="4666"/>
      <c r="E1369" s="4666"/>
      <c r="F1369" s="4666"/>
      <c r="G1369" s="4666"/>
      <c r="H1369" s="4666"/>
      <c r="I1369" s="4666"/>
      <c r="J1369" s="4666"/>
      <c r="K1369" s="4666"/>
      <c r="L1369" s="4666"/>
      <c r="M1369" s="4666"/>
      <c r="N1369" s="4666"/>
      <c r="O1369" s="4666"/>
      <c r="P1369" s="2841" t="s">
        <v>48</v>
      </c>
      <c r="Q1369" s="2841" t="s">
        <v>49</v>
      </c>
      <c r="R1369" s="2856">
        <v>7</v>
      </c>
      <c r="S1369" s="2857">
        <f>ROUND(K1362,2)*R1369</f>
        <v>120.75</v>
      </c>
    </row>
    <row r="1370" spans="1:19" ht="45" customHeight="1" x14ac:dyDescent="0.25">
      <c r="A1370" s="4666"/>
      <c r="B1370" s="4666"/>
      <c r="C1370" s="4666"/>
      <c r="D1370" s="4666"/>
      <c r="E1370" s="4666"/>
      <c r="F1370" s="4666"/>
      <c r="G1370" s="4666"/>
      <c r="H1370" s="4666"/>
      <c r="I1370" s="4666"/>
      <c r="J1370" s="4666"/>
      <c r="K1370" s="4666"/>
      <c r="L1370" s="4666"/>
      <c r="M1370" s="4666"/>
      <c r="N1370" s="4666"/>
      <c r="O1370" s="4666"/>
      <c r="P1370" s="2841" t="s">
        <v>50</v>
      </c>
      <c r="Q1370" s="2841" t="s">
        <v>51</v>
      </c>
      <c r="R1370" s="2858">
        <v>7</v>
      </c>
      <c r="S1370" s="2859">
        <f>ROUND(K1362,2)*R1370</f>
        <v>120.75</v>
      </c>
    </row>
    <row r="1371" spans="1:19" ht="45" customHeight="1" x14ac:dyDescent="0.25">
      <c r="A1371" s="4666"/>
      <c r="B1371" s="4666"/>
      <c r="C1371" s="4666"/>
      <c r="D1371" s="4666"/>
      <c r="E1371" s="4666"/>
      <c r="F1371" s="4666"/>
      <c r="G1371" s="4666"/>
      <c r="H1371" s="4666"/>
      <c r="I1371" s="4666"/>
      <c r="J1371" s="4666"/>
      <c r="K1371" s="4666"/>
      <c r="L1371" s="4666"/>
      <c r="M1371" s="4666"/>
      <c r="N1371" s="4666"/>
      <c r="O1371" s="4666"/>
      <c r="P1371" s="2841" t="s">
        <v>52</v>
      </c>
      <c r="Q1371" s="2841" t="s">
        <v>53</v>
      </c>
      <c r="R1371" s="2860">
        <v>7</v>
      </c>
      <c r="S1371" s="2861">
        <f>ROUND(K1362,2)*R1371</f>
        <v>120.75</v>
      </c>
    </row>
    <row r="1372" spans="1:19" ht="45" customHeight="1" x14ac:dyDescent="0.25">
      <c r="A1372" s="4666"/>
      <c r="B1372" s="4666"/>
      <c r="C1372" s="4666"/>
      <c r="D1372" s="4666"/>
      <c r="E1372" s="4666"/>
      <c r="F1372" s="4666"/>
      <c r="G1372" s="4666"/>
      <c r="H1372" s="4666"/>
      <c r="I1372" s="4666"/>
      <c r="J1372" s="4666"/>
      <c r="K1372" s="4666"/>
      <c r="L1372" s="4666"/>
      <c r="M1372" s="4666"/>
      <c r="N1372" s="4666"/>
      <c r="O1372" s="4666"/>
      <c r="P1372" s="2841" t="s">
        <v>54</v>
      </c>
      <c r="Q1372" s="2841" t="s">
        <v>55</v>
      </c>
      <c r="R1372" s="2862">
        <v>7</v>
      </c>
      <c r="S1372" s="2863">
        <f>ROUND(K1362,2)*R1372</f>
        <v>120.75</v>
      </c>
    </row>
    <row r="1373" spans="1:19" ht="45" customHeight="1" x14ac:dyDescent="0.25">
      <c r="A1373" s="4666"/>
      <c r="B1373" s="4666"/>
      <c r="C1373" s="4666"/>
      <c r="D1373" s="4666"/>
      <c r="E1373" s="4666"/>
      <c r="F1373" s="4666"/>
      <c r="G1373" s="4666"/>
      <c r="H1373" s="4666"/>
      <c r="I1373" s="4666"/>
      <c r="J1373" s="4666"/>
      <c r="K1373" s="4666"/>
      <c r="L1373" s="4666"/>
      <c r="M1373" s="4666"/>
      <c r="N1373" s="4666"/>
      <c r="O1373" s="4666"/>
      <c r="P1373" s="2841" t="s">
        <v>56</v>
      </c>
      <c r="Q1373" s="2841" t="s">
        <v>57</v>
      </c>
      <c r="R1373" s="2864">
        <v>7</v>
      </c>
      <c r="S1373" s="2865">
        <f>ROUND(K1362,2)*R1373</f>
        <v>120.75</v>
      </c>
    </row>
    <row r="1374" spans="1:19" ht="45" customHeight="1" x14ac:dyDescent="0.25">
      <c r="A1374" s="5163" t="s">
        <v>23</v>
      </c>
      <c r="B1374" s="5163" t="s">
        <v>406</v>
      </c>
      <c r="C1374" s="5163" t="s">
        <v>25</v>
      </c>
      <c r="D1374" s="5163" t="s">
        <v>407</v>
      </c>
      <c r="E1374" s="5163" t="s">
        <v>408</v>
      </c>
      <c r="F1374" s="5164">
        <f>R1374+R1375+R1376+R1377+R1378+R1379+R1380+R1381+R1382+R1383+R1384+R1385</f>
        <v>96</v>
      </c>
      <c r="G1374" s="5163" t="s">
        <v>174</v>
      </c>
      <c r="H1374" s="5165">
        <v>9.41</v>
      </c>
      <c r="I1374" s="5166">
        <v>9.41</v>
      </c>
      <c r="J1374" s="5167">
        <v>0.2288</v>
      </c>
      <c r="K1374" s="5168">
        <f>ROUND(I1374,2)+(ROUND(I1374,2)*J1374)</f>
        <v>11.563008</v>
      </c>
      <c r="L1374" s="5169">
        <f>ROUND(S1374,2)+ROUND(S1375,2)+ROUND(S1376,2)+ROUND(S1377,2)+ROUND(S1378,2)+ROUND(S1379,2)+ROUND(S1380,2)+ROUND(S1381,2)+ROUND(S1382,2)+ROUND(S1383,2)+ROUND(S1384,2)+ROUND(S1385,2)</f>
        <v>1109.76</v>
      </c>
      <c r="M1374" s="5163"/>
      <c r="N1374" s="5163" t="s">
        <v>401</v>
      </c>
      <c r="O1374" s="5163" t="s">
        <v>402</v>
      </c>
      <c r="P1374" s="2866" t="s">
        <v>20</v>
      </c>
      <c r="Q1374" s="2866" t="s">
        <v>29</v>
      </c>
      <c r="R1374" s="2867">
        <v>8</v>
      </c>
      <c r="S1374" s="2868">
        <f>ROUND(K1374,2)*R1374</f>
        <v>92.48</v>
      </c>
    </row>
    <row r="1375" spans="1:19" ht="45" customHeight="1" x14ac:dyDescent="0.25">
      <c r="A1375" s="4666"/>
      <c r="B1375" s="4666"/>
      <c r="C1375" s="4666"/>
      <c r="D1375" s="4666"/>
      <c r="E1375" s="4666"/>
      <c r="F1375" s="4666"/>
      <c r="G1375" s="4666"/>
      <c r="H1375" s="4666"/>
      <c r="I1375" s="4666"/>
      <c r="J1375" s="4666"/>
      <c r="K1375" s="4666"/>
      <c r="L1375" s="4666"/>
      <c r="M1375" s="4666"/>
      <c r="N1375" s="4666"/>
      <c r="O1375" s="4666"/>
      <c r="P1375" s="2866" t="s">
        <v>30</v>
      </c>
      <c r="Q1375" s="2866" t="s">
        <v>37</v>
      </c>
      <c r="R1375" s="2869">
        <v>8</v>
      </c>
      <c r="S1375" s="2870">
        <f>ROUND(K1374,2)*R1375</f>
        <v>92.48</v>
      </c>
    </row>
    <row r="1376" spans="1:19" ht="45" customHeight="1" x14ac:dyDescent="0.25">
      <c r="A1376" s="4666"/>
      <c r="B1376" s="4666"/>
      <c r="C1376" s="4666"/>
      <c r="D1376" s="4666"/>
      <c r="E1376" s="4666"/>
      <c r="F1376" s="4666"/>
      <c r="G1376" s="4666"/>
      <c r="H1376" s="4666"/>
      <c r="I1376" s="4666"/>
      <c r="J1376" s="4666"/>
      <c r="K1376" s="4666"/>
      <c r="L1376" s="4666"/>
      <c r="M1376" s="4666"/>
      <c r="N1376" s="4666"/>
      <c r="O1376" s="4666"/>
      <c r="P1376" s="2866" t="s">
        <v>38</v>
      </c>
      <c r="Q1376" s="2866" t="s">
        <v>39</v>
      </c>
      <c r="R1376" s="2871">
        <v>8</v>
      </c>
      <c r="S1376" s="2872">
        <f>ROUND(K1374,2)*R1376</f>
        <v>92.48</v>
      </c>
    </row>
    <row r="1377" spans="1:19" ht="45" customHeight="1" x14ac:dyDescent="0.25">
      <c r="A1377" s="4666"/>
      <c r="B1377" s="4666"/>
      <c r="C1377" s="4666"/>
      <c r="D1377" s="4666"/>
      <c r="E1377" s="4666"/>
      <c r="F1377" s="4666"/>
      <c r="G1377" s="4666"/>
      <c r="H1377" s="4666"/>
      <c r="I1377" s="4666"/>
      <c r="J1377" s="4666"/>
      <c r="K1377" s="4666"/>
      <c r="L1377" s="4666"/>
      <c r="M1377" s="4666"/>
      <c r="N1377" s="4666"/>
      <c r="O1377" s="4666"/>
      <c r="P1377" s="2866" t="s">
        <v>40</v>
      </c>
      <c r="Q1377" s="2866" t="s">
        <v>41</v>
      </c>
      <c r="R1377" s="2873">
        <v>8</v>
      </c>
      <c r="S1377" s="2874">
        <f>ROUND(K1374,2)*R1377</f>
        <v>92.48</v>
      </c>
    </row>
    <row r="1378" spans="1:19" ht="45" customHeight="1" x14ac:dyDescent="0.25">
      <c r="A1378" s="4666"/>
      <c r="B1378" s="4666"/>
      <c r="C1378" s="4666"/>
      <c r="D1378" s="4666"/>
      <c r="E1378" s="4666"/>
      <c r="F1378" s="4666"/>
      <c r="G1378" s="4666"/>
      <c r="H1378" s="4666"/>
      <c r="I1378" s="4666"/>
      <c r="J1378" s="4666"/>
      <c r="K1378" s="4666"/>
      <c r="L1378" s="4666"/>
      <c r="M1378" s="4666"/>
      <c r="N1378" s="4666"/>
      <c r="O1378" s="4666"/>
      <c r="P1378" s="2866" t="s">
        <v>42</v>
      </c>
      <c r="Q1378" s="2866" t="s">
        <v>43</v>
      </c>
      <c r="R1378" s="2875">
        <v>8</v>
      </c>
      <c r="S1378" s="2876">
        <f>ROUND(K1374,2)*R1378</f>
        <v>92.48</v>
      </c>
    </row>
    <row r="1379" spans="1:19" ht="45" customHeight="1" x14ac:dyDescent="0.25">
      <c r="A1379" s="4666"/>
      <c r="B1379" s="4666"/>
      <c r="C1379" s="4666"/>
      <c r="D1379" s="4666"/>
      <c r="E1379" s="4666"/>
      <c r="F1379" s="4666"/>
      <c r="G1379" s="4666"/>
      <c r="H1379" s="4666"/>
      <c r="I1379" s="4666"/>
      <c r="J1379" s="4666"/>
      <c r="K1379" s="4666"/>
      <c r="L1379" s="4666"/>
      <c r="M1379" s="4666"/>
      <c r="N1379" s="4666"/>
      <c r="O1379" s="4666"/>
      <c r="P1379" s="2866" t="s">
        <v>44</v>
      </c>
      <c r="Q1379" s="2866" t="s">
        <v>45</v>
      </c>
      <c r="R1379" s="2877">
        <v>8</v>
      </c>
      <c r="S1379" s="2878">
        <f>ROUND(K1374,2)*R1379</f>
        <v>92.48</v>
      </c>
    </row>
    <row r="1380" spans="1:19" ht="45" customHeight="1" x14ac:dyDescent="0.25">
      <c r="A1380" s="4666"/>
      <c r="B1380" s="4666"/>
      <c r="C1380" s="4666"/>
      <c r="D1380" s="4666"/>
      <c r="E1380" s="4666"/>
      <c r="F1380" s="4666"/>
      <c r="G1380" s="4666"/>
      <c r="H1380" s="4666"/>
      <c r="I1380" s="4666"/>
      <c r="J1380" s="4666"/>
      <c r="K1380" s="4666"/>
      <c r="L1380" s="4666"/>
      <c r="M1380" s="4666"/>
      <c r="N1380" s="4666"/>
      <c r="O1380" s="4666"/>
      <c r="P1380" s="2866" t="s">
        <v>46</v>
      </c>
      <c r="Q1380" s="2866" t="s">
        <v>47</v>
      </c>
      <c r="R1380" s="2879">
        <v>8</v>
      </c>
      <c r="S1380" s="2880">
        <f>ROUND(K1374,2)*R1380</f>
        <v>92.48</v>
      </c>
    </row>
    <row r="1381" spans="1:19" ht="45" customHeight="1" x14ac:dyDescent="0.25">
      <c r="A1381" s="4666"/>
      <c r="B1381" s="4666"/>
      <c r="C1381" s="4666"/>
      <c r="D1381" s="4666"/>
      <c r="E1381" s="4666"/>
      <c r="F1381" s="4666"/>
      <c r="G1381" s="4666"/>
      <c r="H1381" s="4666"/>
      <c r="I1381" s="4666"/>
      <c r="J1381" s="4666"/>
      <c r="K1381" s="4666"/>
      <c r="L1381" s="4666"/>
      <c r="M1381" s="4666"/>
      <c r="N1381" s="4666"/>
      <c r="O1381" s="4666"/>
      <c r="P1381" s="2866" t="s">
        <v>48</v>
      </c>
      <c r="Q1381" s="2866" t="s">
        <v>49</v>
      </c>
      <c r="R1381" s="2881">
        <v>8</v>
      </c>
      <c r="S1381" s="2882">
        <f>ROUND(K1374,2)*R1381</f>
        <v>92.48</v>
      </c>
    </row>
    <row r="1382" spans="1:19" ht="45" customHeight="1" x14ac:dyDescent="0.25">
      <c r="A1382" s="4666"/>
      <c r="B1382" s="4666"/>
      <c r="C1382" s="4666"/>
      <c r="D1382" s="4666"/>
      <c r="E1382" s="4666"/>
      <c r="F1382" s="4666"/>
      <c r="G1382" s="4666"/>
      <c r="H1382" s="4666"/>
      <c r="I1382" s="4666"/>
      <c r="J1382" s="4666"/>
      <c r="K1382" s="4666"/>
      <c r="L1382" s="4666"/>
      <c r="M1382" s="4666"/>
      <c r="N1382" s="4666"/>
      <c r="O1382" s="4666"/>
      <c r="P1382" s="2866" t="s">
        <v>50</v>
      </c>
      <c r="Q1382" s="2866" t="s">
        <v>51</v>
      </c>
      <c r="R1382" s="2883">
        <v>8</v>
      </c>
      <c r="S1382" s="2884">
        <f>ROUND(K1374,2)*R1382</f>
        <v>92.48</v>
      </c>
    </row>
    <row r="1383" spans="1:19" ht="45" customHeight="1" x14ac:dyDescent="0.25">
      <c r="A1383" s="4666"/>
      <c r="B1383" s="4666"/>
      <c r="C1383" s="4666"/>
      <c r="D1383" s="4666"/>
      <c r="E1383" s="4666"/>
      <c r="F1383" s="4666"/>
      <c r="G1383" s="4666"/>
      <c r="H1383" s="4666"/>
      <c r="I1383" s="4666"/>
      <c r="J1383" s="4666"/>
      <c r="K1383" s="4666"/>
      <c r="L1383" s="4666"/>
      <c r="M1383" s="4666"/>
      <c r="N1383" s="4666"/>
      <c r="O1383" s="4666"/>
      <c r="P1383" s="2866" t="s">
        <v>52</v>
      </c>
      <c r="Q1383" s="2866" t="s">
        <v>53</v>
      </c>
      <c r="R1383" s="2885">
        <v>8</v>
      </c>
      <c r="S1383" s="2886">
        <f>ROUND(K1374,2)*R1383</f>
        <v>92.48</v>
      </c>
    </row>
    <row r="1384" spans="1:19" ht="45" customHeight="1" x14ac:dyDescent="0.25">
      <c r="A1384" s="4666"/>
      <c r="B1384" s="4666"/>
      <c r="C1384" s="4666"/>
      <c r="D1384" s="4666"/>
      <c r="E1384" s="4666"/>
      <c r="F1384" s="4666"/>
      <c r="G1384" s="4666"/>
      <c r="H1384" s="4666"/>
      <c r="I1384" s="4666"/>
      <c r="J1384" s="4666"/>
      <c r="K1384" s="4666"/>
      <c r="L1384" s="4666"/>
      <c r="M1384" s="4666"/>
      <c r="N1384" s="4666"/>
      <c r="O1384" s="4666"/>
      <c r="P1384" s="2866" t="s">
        <v>54</v>
      </c>
      <c r="Q1384" s="2866" t="s">
        <v>55</v>
      </c>
      <c r="R1384" s="2887">
        <v>8</v>
      </c>
      <c r="S1384" s="2888">
        <f>ROUND(K1374,2)*R1384</f>
        <v>92.48</v>
      </c>
    </row>
    <row r="1385" spans="1:19" ht="45" customHeight="1" x14ac:dyDescent="0.25">
      <c r="A1385" s="4666"/>
      <c r="B1385" s="4666"/>
      <c r="C1385" s="4666"/>
      <c r="D1385" s="4666"/>
      <c r="E1385" s="4666"/>
      <c r="F1385" s="4666"/>
      <c r="G1385" s="4666"/>
      <c r="H1385" s="4666"/>
      <c r="I1385" s="4666"/>
      <c r="J1385" s="4666"/>
      <c r="K1385" s="4666"/>
      <c r="L1385" s="4666"/>
      <c r="M1385" s="4666"/>
      <c r="N1385" s="4666"/>
      <c r="O1385" s="4666"/>
      <c r="P1385" s="2866" t="s">
        <v>56</v>
      </c>
      <c r="Q1385" s="2866" t="s">
        <v>57</v>
      </c>
      <c r="R1385" s="2889">
        <v>8</v>
      </c>
      <c r="S1385" s="2890">
        <f>ROUND(K1374,2)*R1385</f>
        <v>92.48</v>
      </c>
    </row>
    <row r="1386" spans="1:19" ht="45" customHeight="1" x14ac:dyDescent="0.25">
      <c r="A1386" s="5142" t="s">
        <v>23</v>
      </c>
      <c r="B1386" s="5142" t="s">
        <v>409</v>
      </c>
      <c r="C1386" s="5142" t="s">
        <v>25</v>
      </c>
      <c r="D1386" s="5142" t="s">
        <v>410</v>
      </c>
      <c r="E1386" s="5142" t="s">
        <v>411</v>
      </c>
      <c r="F1386" s="5143">
        <f>R1386+R1387+R1388+R1389+R1390+R1391+R1392+R1393+R1394+R1395+R1396+R1397</f>
        <v>48</v>
      </c>
      <c r="G1386" s="5142" t="s">
        <v>174</v>
      </c>
      <c r="H1386" s="5144">
        <v>14.19</v>
      </c>
      <c r="I1386" s="5145">
        <v>14.19</v>
      </c>
      <c r="J1386" s="5146">
        <v>0.2288</v>
      </c>
      <c r="K1386" s="5147">
        <f>ROUND(I1386,2)+(ROUND(I1386,2)*J1386)</f>
        <v>17.436671999999998</v>
      </c>
      <c r="L1386" s="5148">
        <f>ROUND(S1386,2)+ROUND(S1387,2)+ROUND(S1388,2)+ROUND(S1389,2)+ROUND(S1390,2)+ROUND(S1391,2)+ROUND(S1392,2)+ROUND(S1393,2)+ROUND(S1394,2)+ROUND(S1395,2)+ROUND(S1396,2)+ROUND(S1397,2)</f>
        <v>837.12</v>
      </c>
      <c r="M1386" s="5142"/>
      <c r="N1386" s="5142" t="s">
        <v>401</v>
      </c>
      <c r="O1386" s="5142" t="s">
        <v>402</v>
      </c>
      <c r="P1386" s="2891" t="s">
        <v>20</v>
      </c>
      <c r="Q1386" s="2891" t="s">
        <v>29</v>
      </c>
      <c r="R1386" s="2892">
        <v>4</v>
      </c>
      <c r="S1386" s="2893">
        <f>ROUND(K1386,2)*R1386</f>
        <v>69.760000000000005</v>
      </c>
    </row>
    <row r="1387" spans="1:19" ht="45" customHeight="1" x14ac:dyDescent="0.25">
      <c r="A1387" s="4666"/>
      <c r="B1387" s="4666"/>
      <c r="C1387" s="4666"/>
      <c r="D1387" s="4666"/>
      <c r="E1387" s="4666"/>
      <c r="F1387" s="4666"/>
      <c r="G1387" s="4666"/>
      <c r="H1387" s="4666"/>
      <c r="I1387" s="4666"/>
      <c r="J1387" s="4666"/>
      <c r="K1387" s="4666"/>
      <c r="L1387" s="4666"/>
      <c r="M1387" s="4666"/>
      <c r="N1387" s="4666"/>
      <c r="O1387" s="4666"/>
      <c r="P1387" s="2891" t="s">
        <v>30</v>
      </c>
      <c r="Q1387" s="2891" t="s">
        <v>37</v>
      </c>
      <c r="R1387" s="2894">
        <v>4</v>
      </c>
      <c r="S1387" s="2895">
        <f>ROUND(K1386,2)*R1387</f>
        <v>69.760000000000005</v>
      </c>
    </row>
    <row r="1388" spans="1:19" ht="45" customHeight="1" x14ac:dyDescent="0.25">
      <c r="A1388" s="4666"/>
      <c r="B1388" s="4666"/>
      <c r="C1388" s="4666"/>
      <c r="D1388" s="4666"/>
      <c r="E1388" s="4666"/>
      <c r="F1388" s="4666"/>
      <c r="G1388" s="4666"/>
      <c r="H1388" s="4666"/>
      <c r="I1388" s="4666"/>
      <c r="J1388" s="4666"/>
      <c r="K1388" s="4666"/>
      <c r="L1388" s="4666"/>
      <c r="M1388" s="4666"/>
      <c r="N1388" s="4666"/>
      <c r="O1388" s="4666"/>
      <c r="P1388" s="2891" t="s">
        <v>38</v>
      </c>
      <c r="Q1388" s="2891" t="s">
        <v>39</v>
      </c>
      <c r="R1388" s="2896">
        <v>4</v>
      </c>
      <c r="S1388" s="2897">
        <f>ROUND(K1386,2)*R1388</f>
        <v>69.760000000000005</v>
      </c>
    </row>
    <row r="1389" spans="1:19" ht="45" customHeight="1" x14ac:dyDescent="0.25">
      <c r="A1389" s="4666"/>
      <c r="B1389" s="4666"/>
      <c r="C1389" s="4666"/>
      <c r="D1389" s="4666"/>
      <c r="E1389" s="4666"/>
      <c r="F1389" s="4666"/>
      <c r="G1389" s="4666"/>
      <c r="H1389" s="4666"/>
      <c r="I1389" s="4666"/>
      <c r="J1389" s="4666"/>
      <c r="K1389" s="4666"/>
      <c r="L1389" s="4666"/>
      <c r="M1389" s="4666"/>
      <c r="N1389" s="4666"/>
      <c r="O1389" s="4666"/>
      <c r="P1389" s="2891" t="s">
        <v>40</v>
      </c>
      <c r="Q1389" s="2891" t="s">
        <v>41</v>
      </c>
      <c r="R1389" s="2898">
        <v>4</v>
      </c>
      <c r="S1389" s="2899">
        <f>ROUND(K1386,2)*R1389</f>
        <v>69.760000000000005</v>
      </c>
    </row>
    <row r="1390" spans="1:19" ht="45" customHeight="1" x14ac:dyDescent="0.25">
      <c r="A1390" s="4666"/>
      <c r="B1390" s="4666"/>
      <c r="C1390" s="4666"/>
      <c r="D1390" s="4666"/>
      <c r="E1390" s="4666"/>
      <c r="F1390" s="4666"/>
      <c r="G1390" s="4666"/>
      <c r="H1390" s="4666"/>
      <c r="I1390" s="4666"/>
      <c r="J1390" s="4666"/>
      <c r="K1390" s="4666"/>
      <c r="L1390" s="4666"/>
      <c r="M1390" s="4666"/>
      <c r="N1390" s="4666"/>
      <c r="O1390" s="4666"/>
      <c r="P1390" s="2891" t="s">
        <v>42</v>
      </c>
      <c r="Q1390" s="2891" t="s">
        <v>43</v>
      </c>
      <c r="R1390" s="2900">
        <v>4</v>
      </c>
      <c r="S1390" s="2901">
        <f>ROUND(K1386,2)*R1390</f>
        <v>69.760000000000005</v>
      </c>
    </row>
    <row r="1391" spans="1:19" ht="45" customHeight="1" x14ac:dyDescent="0.25">
      <c r="A1391" s="4666"/>
      <c r="B1391" s="4666"/>
      <c r="C1391" s="4666"/>
      <c r="D1391" s="4666"/>
      <c r="E1391" s="4666"/>
      <c r="F1391" s="4666"/>
      <c r="G1391" s="4666"/>
      <c r="H1391" s="4666"/>
      <c r="I1391" s="4666"/>
      <c r="J1391" s="4666"/>
      <c r="K1391" s="4666"/>
      <c r="L1391" s="4666"/>
      <c r="M1391" s="4666"/>
      <c r="N1391" s="4666"/>
      <c r="O1391" s="4666"/>
      <c r="P1391" s="2891" t="s">
        <v>44</v>
      </c>
      <c r="Q1391" s="2891" t="s">
        <v>45</v>
      </c>
      <c r="R1391" s="2902">
        <v>4</v>
      </c>
      <c r="S1391" s="2903">
        <f>ROUND(K1386,2)*R1391</f>
        <v>69.760000000000005</v>
      </c>
    </row>
    <row r="1392" spans="1:19" ht="45" customHeight="1" x14ac:dyDescent="0.25">
      <c r="A1392" s="4666"/>
      <c r="B1392" s="4666"/>
      <c r="C1392" s="4666"/>
      <c r="D1392" s="4666"/>
      <c r="E1392" s="4666"/>
      <c r="F1392" s="4666"/>
      <c r="G1392" s="4666"/>
      <c r="H1392" s="4666"/>
      <c r="I1392" s="4666"/>
      <c r="J1392" s="4666"/>
      <c r="K1392" s="4666"/>
      <c r="L1392" s="4666"/>
      <c r="M1392" s="4666"/>
      <c r="N1392" s="4666"/>
      <c r="O1392" s="4666"/>
      <c r="P1392" s="2891" t="s">
        <v>46</v>
      </c>
      <c r="Q1392" s="2891" t="s">
        <v>47</v>
      </c>
      <c r="R1392" s="2904">
        <v>4</v>
      </c>
      <c r="S1392" s="2905">
        <f>ROUND(K1386,2)*R1392</f>
        <v>69.760000000000005</v>
      </c>
    </row>
    <row r="1393" spans="1:19" ht="45" customHeight="1" x14ac:dyDescent="0.25">
      <c r="A1393" s="4666"/>
      <c r="B1393" s="4666"/>
      <c r="C1393" s="4666"/>
      <c r="D1393" s="4666"/>
      <c r="E1393" s="4666"/>
      <c r="F1393" s="4666"/>
      <c r="G1393" s="4666"/>
      <c r="H1393" s="4666"/>
      <c r="I1393" s="4666"/>
      <c r="J1393" s="4666"/>
      <c r="K1393" s="4666"/>
      <c r="L1393" s="4666"/>
      <c r="M1393" s="4666"/>
      <c r="N1393" s="4666"/>
      <c r="O1393" s="4666"/>
      <c r="P1393" s="2891" t="s">
        <v>48</v>
      </c>
      <c r="Q1393" s="2891" t="s">
        <v>49</v>
      </c>
      <c r="R1393" s="2906">
        <v>4</v>
      </c>
      <c r="S1393" s="2907">
        <f>ROUND(K1386,2)*R1393</f>
        <v>69.760000000000005</v>
      </c>
    </row>
    <row r="1394" spans="1:19" ht="45" customHeight="1" x14ac:dyDescent="0.25">
      <c r="A1394" s="4666"/>
      <c r="B1394" s="4666"/>
      <c r="C1394" s="4666"/>
      <c r="D1394" s="4666"/>
      <c r="E1394" s="4666"/>
      <c r="F1394" s="4666"/>
      <c r="G1394" s="4666"/>
      <c r="H1394" s="4666"/>
      <c r="I1394" s="4666"/>
      <c r="J1394" s="4666"/>
      <c r="K1394" s="4666"/>
      <c r="L1394" s="4666"/>
      <c r="M1394" s="4666"/>
      <c r="N1394" s="4666"/>
      <c r="O1394" s="4666"/>
      <c r="P1394" s="2891" t="s">
        <v>50</v>
      </c>
      <c r="Q1394" s="2891" t="s">
        <v>51</v>
      </c>
      <c r="R1394" s="2908">
        <v>4</v>
      </c>
      <c r="S1394" s="2909">
        <f>ROUND(K1386,2)*R1394</f>
        <v>69.760000000000005</v>
      </c>
    </row>
    <row r="1395" spans="1:19" ht="45" customHeight="1" x14ac:dyDescent="0.25">
      <c r="A1395" s="4666"/>
      <c r="B1395" s="4666"/>
      <c r="C1395" s="4666"/>
      <c r="D1395" s="4666"/>
      <c r="E1395" s="4666"/>
      <c r="F1395" s="4666"/>
      <c r="G1395" s="4666"/>
      <c r="H1395" s="4666"/>
      <c r="I1395" s="4666"/>
      <c r="J1395" s="4666"/>
      <c r="K1395" s="4666"/>
      <c r="L1395" s="4666"/>
      <c r="M1395" s="4666"/>
      <c r="N1395" s="4666"/>
      <c r="O1395" s="4666"/>
      <c r="P1395" s="2891" t="s">
        <v>52</v>
      </c>
      <c r="Q1395" s="2891" t="s">
        <v>53</v>
      </c>
      <c r="R1395" s="2910">
        <v>4</v>
      </c>
      <c r="S1395" s="2911">
        <f>ROUND(K1386,2)*R1395</f>
        <v>69.760000000000005</v>
      </c>
    </row>
    <row r="1396" spans="1:19" ht="45" customHeight="1" x14ac:dyDescent="0.25">
      <c r="A1396" s="4666"/>
      <c r="B1396" s="4666"/>
      <c r="C1396" s="4666"/>
      <c r="D1396" s="4666"/>
      <c r="E1396" s="4666"/>
      <c r="F1396" s="4666"/>
      <c r="G1396" s="4666"/>
      <c r="H1396" s="4666"/>
      <c r="I1396" s="4666"/>
      <c r="J1396" s="4666"/>
      <c r="K1396" s="4666"/>
      <c r="L1396" s="4666"/>
      <c r="M1396" s="4666"/>
      <c r="N1396" s="4666"/>
      <c r="O1396" s="4666"/>
      <c r="P1396" s="2891" t="s">
        <v>54</v>
      </c>
      <c r="Q1396" s="2891" t="s">
        <v>55</v>
      </c>
      <c r="R1396" s="2912">
        <v>4</v>
      </c>
      <c r="S1396" s="2913">
        <f>ROUND(K1386,2)*R1396</f>
        <v>69.760000000000005</v>
      </c>
    </row>
    <row r="1397" spans="1:19" ht="45" customHeight="1" x14ac:dyDescent="0.25">
      <c r="A1397" s="4666"/>
      <c r="B1397" s="4666"/>
      <c r="C1397" s="4666"/>
      <c r="D1397" s="4666"/>
      <c r="E1397" s="4666"/>
      <c r="F1397" s="4666"/>
      <c r="G1397" s="4666"/>
      <c r="H1397" s="4666"/>
      <c r="I1397" s="4666"/>
      <c r="J1397" s="4666"/>
      <c r="K1397" s="4666"/>
      <c r="L1397" s="4666"/>
      <c r="M1397" s="4666"/>
      <c r="N1397" s="4666"/>
      <c r="O1397" s="4666"/>
      <c r="P1397" s="2891" t="s">
        <v>56</v>
      </c>
      <c r="Q1397" s="2891" t="s">
        <v>57</v>
      </c>
      <c r="R1397" s="2914">
        <v>4</v>
      </c>
      <c r="S1397" s="2915">
        <f>ROUND(K1386,2)*R1397</f>
        <v>69.760000000000005</v>
      </c>
    </row>
    <row r="1398" spans="1:19" ht="45" customHeight="1" x14ac:dyDescent="0.25">
      <c r="A1398" s="5149" t="s">
        <v>23</v>
      </c>
      <c r="B1398" s="5149" t="s">
        <v>412</v>
      </c>
      <c r="C1398" s="5149" t="s">
        <v>25</v>
      </c>
      <c r="D1398" s="5149" t="s">
        <v>413</v>
      </c>
      <c r="E1398" s="5149" t="s">
        <v>414</v>
      </c>
      <c r="F1398" s="5150">
        <f>R1398+R1399+R1400+R1401+R1402+R1403+R1404+R1405+R1406+R1407+R1408+R1409</f>
        <v>96</v>
      </c>
      <c r="G1398" s="5149" t="s">
        <v>174</v>
      </c>
      <c r="H1398" s="5151">
        <v>7.17</v>
      </c>
      <c r="I1398" s="5152">
        <v>7.17</v>
      </c>
      <c r="J1398" s="5153">
        <v>0.2288</v>
      </c>
      <c r="K1398" s="5154">
        <f>ROUND(I1398,2)+(ROUND(I1398,2)*J1398)</f>
        <v>8.8104960000000005</v>
      </c>
      <c r="L1398" s="5155">
        <f>ROUND(S1398,2)+ROUND(S1399,2)+ROUND(S1400,2)+ROUND(S1401,2)+ROUND(S1402,2)+ROUND(S1403,2)+ROUND(S1404,2)+ROUND(S1405,2)+ROUND(S1406,2)+ROUND(S1407,2)+ROUND(S1408,2)+ROUND(S1409,2)</f>
        <v>845.7600000000001</v>
      </c>
      <c r="M1398" s="5149"/>
      <c r="N1398" s="5149" t="s">
        <v>401</v>
      </c>
      <c r="O1398" s="5149" t="s">
        <v>402</v>
      </c>
      <c r="P1398" s="2916" t="s">
        <v>20</v>
      </c>
      <c r="Q1398" s="2916" t="s">
        <v>29</v>
      </c>
      <c r="R1398" s="2917">
        <v>8</v>
      </c>
      <c r="S1398" s="2918">
        <f>ROUND(K1398,2)*R1398</f>
        <v>70.48</v>
      </c>
    </row>
    <row r="1399" spans="1:19" ht="45" customHeight="1" x14ac:dyDescent="0.25">
      <c r="A1399" s="4666"/>
      <c r="B1399" s="4666"/>
      <c r="C1399" s="4666"/>
      <c r="D1399" s="4666"/>
      <c r="E1399" s="4666"/>
      <c r="F1399" s="4666"/>
      <c r="G1399" s="4666"/>
      <c r="H1399" s="4666"/>
      <c r="I1399" s="4666"/>
      <c r="J1399" s="4666"/>
      <c r="K1399" s="4666"/>
      <c r="L1399" s="4666"/>
      <c r="M1399" s="4666"/>
      <c r="N1399" s="4666"/>
      <c r="O1399" s="4666"/>
      <c r="P1399" s="2916" t="s">
        <v>30</v>
      </c>
      <c r="Q1399" s="2916" t="s">
        <v>37</v>
      </c>
      <c r="R1399" s="2919">
        <v>8</v>
      </c>
      <c r="S1399" s="2920">
        <f>ROUND(K1398,2)*R1399</f>
        <v>70.48</v>
      </c>
    </row>
    <row r="1400" spans="1:19" ht="45" customHeight="1" x14ac:dyDescent="0.25">
      <c r="A1400" s="4666"/>
      <c r="B1400" s="4666"/>
      <c r="C1400" s="4666"/>
      <c r="D1400" s="4666"/>
      <c r="E1400" s="4666"/>
      <c r="F1400" s="4666"/>
      <c r="G1400" s="4666"/>
      <c r="H1400" s="4666"/>
      <c r="I1400" s="4666"/>
      <c r="J1400" s="4666"/>
      <c r="K1400" s="4666"/>
      <c r="L1400" s="4666"/>
      <c r="M1400" s="4666"/>
      <c r="N1400" s="4666"/>
      <c r="O1400" s="4666"/>
      <c r="P1400" s="2916" t="s">
        <v>38</v>
      </c>
      <c r="Q1400" s="2916" t="s">
        <v>39</v>
      </c>
      <c r="R1400" s="2921">
        <v>8</v>
      </c>
      <c r="S1400" s="2922">
        <f>ROUND(K1398,2)*R1400</f>
        <v>70.48</v>
      </c>
    </row>
    <row r="1401" spans="1:19" ht="45" customHeight="1" x14ac:dyDescent="0.25">
      <c r="A1401" s="4666"/>
      <c r="B1401" s="4666"/>
      <c r="C1401" s="4666"/>
      <c r="D1401" s="4666"/>
      <c r="E1401" s="4666"/>
      <c r="F1401" s="4666"/>
      <c r="G1401" s="4666"/>
      <c r="H1401" s="4666"/>
      <c r="I1401" s="4666"/>
      <c r="J1401" s="4666"/>
      <c r="K1401" s="4666"/>
      <c r="L1401" s="4666"/>
      <c r="M1401" s="4666"/>
      <c r="N1401" s="4666"/>
      <c r="O1401" s="4666"/>
      <c r="P1401" s="2916" t="s">
        <v>40</v>
      </c>
      <c r="Q1401" s="2916" t="s">
        <v>41</v>
      </c>
      <c r="R1401" s="2923">
        <v>8</v>
      </c>
      <c r="S1401" s="2924">
        <f>ROUND(K1398,2)*R1401</f>
        <v>70.48</v>
      </c>
    </row>
    <row r="1402" spans="1:19" ht="45" customHeight="1" x14ac:dyDescent="0.25">
      <c r="A1402" s="4666"/>
      <c r="B1402" s="4666"/>
      <c r="C1402" s="4666"/>
      <c r="D1402" s="4666"/>
      <c r="E1402" s="4666"/>
      <c r="F1402" s="4666"/>
      <c r="G1402" s="4666"/>
      <c r="H1402" s="4666"/>
      <c r="I1402" s="4666"/>
      <c r="J1402" s="4666"/>
      <c r="K1402" s="4666"/>
      <c r="L1402" s="4666"/>
      <c r="M1402" s="4666"/>
      <c r="N1402" s="4666"/>
      <c r="O1402" s="4666"/>
      <c r="P1402" s="2916" t="s">
        <v>42</v>
      </c>
      <c r="Q1402" s="2916" t="s">
        <v>43</v>
      </c>
      <c r="R1402" s="2925">
        <v>8</v>
      </c>
      <c r="S1402" s="2926">
        <f>ROUND(K1398,2)*R1402</f>
        <v>70.48</v>
      </c>
    </row>
    <row r="1403" spans="1:19" ht="45" customHeight="1" x14ac:dyDescent="0.25">
      <c r="A1403" s="4666"/>
      <c r="B1403" s="4666"/>
      <c r="C1403" s="4666"/>
      <c r="D1403" s="4666"/>
      <c r="E1403" s="4666"/>
      <c r="F1403" s="4666"/>
      <c r="G1403" s="4666"/>
      <c r="H1403" s="4666"/>
      <c r="I1403" s="4666"/>
      <c r="J1403" s="4666"/>
      <c r="K1403" s="4666"/>
      <c r="L1403" s="4666"/>
      <c r="M1403" s="4666"/>
      <c r="N1403" s="4666"/>
      <c r="O1403" s="4666"/>
      <c r="P1403" s="2916" t="s">
        <v>44</v>
      </c>
      <c r="Q1403" s="2916" t="s">
        <v>45</v>
      </c>
      <c r="R1403" s="2927">
        <v>8</v>
      </c>
      <c r="S1403" s="2928">
        <f>ROUND(K1398,2)*R1403</f>
        <v>70.48</v>
      </c>
    </row>
    <row r="1404" spans="1:19" ht="45" customHeight="1" x14ac:dyDescent="0.25">
      <c r="A1404" s="4666"/>
      <c r="B1404" s="4666"/>
      <c r="C1404" s="4666"/>
      <c r="D1404" s="4666"/>
      <c r="E1404" s="4666"/>
      <c r="F1404" s="4666"/>
      <c r="G1404" s="4666"/>
      <c r="H1404" s="4666"/>
      <c r="I1404" s="4666"/>
      <c r="J1404" s="4666"/>
      <c r="K1404" s="4666"/>
      <c r="L1404" s="4666"/>
      <c r="M1404" s="4666"/>
      <c r="N1404" s="4666"/>
      <c r="O1404" s="4666"/>
      <c r="P1404" s="2916" t="s">
        <v>46</v>
      </c>
      <c r="Q1404" s="2916" t="s">
        <v>47</v>
      </c>
      <c r="R1404" s="2929">
        <v>8</v>
      </c>
      <c r="S1404" s="2930">
        <f>ROUND(K1398,2)*R1404</f>
        <v>70.48</v>
      </c>
    </row>
    <row r="1405" spans="1:19" ht="45" customHeight="1" x14ac:dyDescent="0.25">
      <c r="A1405" s="4666"/>
      <c r="B1405" s="4666"/>
      <c r="C1405" s="4666"/>
      <c r="D1405" s="4666"/>
      <c r="E1405" s="4666"/>
      <c r="F1405" s="4666"/>
      <c r="G1405" s="4666"/>
      <c r="H1405" s="4666"/>
      <c r="I1405" s="4666"/>
      <c r="J1405" s="4666"/>
      <c r="K1405" s="4666"/>
      <c r="L1405" s="4666"/>
      <c r="M1405" s="4666"/>
      <c r="N1405" s="4666"/>
      <c r="O1405" s="4666"/>
      <c r="P1405" s="2916" t="s">
        <v>48</v>
      </c>
      <c r="Q1405" s="2916" t="s">
        <v>49</v>
      </c>
      <c r="R1405" s="2931">
        <v>8</v>
      </c>
      <c r="S1405" s="2932">
        <f>ROUND(K1398,2)*R1405</f>
        <v>70.48</v>
      </c>
    </row>
    <row r="1406" spans="1:19" ht="45" customHeight="1" x14ac:dyDescent="0.25">
      <c r="A1406" s="4666"/>
      <c r="B1406" s="4666"/>
      <c r="C1406" s="4666"/>
      <c r="D1406" s="4666"/>
      <c r="E1406" s="4666"/>
      <c r="F1406" s="4666"/>
      <c r="G1406" s="4666"/>
      <c r="H1406" s="4666"/>
      <c r="I1406" s="4666"/>
      <c r="J1406" s="4666"/>
      <c r="K1406" s="4666"/>
      <c r="L1406" s="4666"/>
      <c r="M1406" s="4666"/>
      <c r="N1406" s="4666"/>
      <c r="O1406" s="4666"/>
      <c r="P1406" s="2916" t="s">
        <v>50</v>
      </c>
      <c r="Q1406" s="2916" t="s">
        <v>51</v>
      </c>
      <c r="R1406" s="2933">
        <v>8</v>
      </c>
      <c r="S1406" s="2934">
        <f>ROUND(K1398,2)*R1406</f>
        <v>70.48</v>
      </c>
    </row>
    <row r="1407" spans="1:19" ht="45" customHeight="1" x14ac:dyDescent="0.25">
      <c r="A1407" s="4666"/>
      <c r="B1407" s="4666"/>
      <c r="C1407" s="4666"/>
      <c r="D1407" s="4666"/>
      <c r="E1407" s="4666"/>
      <c r="F1407" s="4666"/>
      <c r="G1407" s="4666"/>
      <c r="H1407" s="4666"/>
      <c r="I1407" s="4666"/>
      <c r="J1407" s="4666"/>
      <c r="K1407" s="4666"/>
      <c r="L1407" s="4666"/>
      <c r="M1407" s="4666"/>
      <c r="N1407" s="4666"/>
      <c r="O1407" s="4666"/>
      <c r="P1407" s="2916" t="s">
        <v>52</v>
      </c>
      <c r="Q1407" s="2916" t="s">
        <v>53</v>
      </c>
      <c r="R1407" s="2935">
        <v>8</v>
      </c>
      <c r="S1407" s="2936">
        <f>ROUND(K1398,2)*R1407</f>
        <v>70.48</v>
      </c>
    </row>
    <row r="1408" spans="1:19" ht="45" customHeight="1" x14ac:dyDescent="0.25">
      <c r="A1408" s="4666"/>
      <c r="B1408" s="4666"/>
      <c r="C1408" s="4666"/>
      <c r="D1408" s="4666"/>
      <c r="E1408" s="4666"/>
      <c r="F1408" s="4666"/>
      <c r="G1408" s="4666"/>
      <c r="H1408" s="4666"/>
      <c r="I1408" s="4666"/>
      <c r="J1408" s="4666"/>
      <c r="K1408" s="4666"/>
      <c r="L1408" s="4666"/>
      <c r="M1408" s="4666"/>
      <c r="N1408" s="4666"/>
      <c r="O1408" s="4666"/>
      <c r="P1408" s="2916" t="s">
        <v>54</v>
      </c>
      <c r="Q1408" s="2916" t="s">
        <v>55</v>
      </c>
      <c r="R1408" s="2937">
        <v>8</v>
      </c>
      <c r="S1408" s="2938">
        <f>ROUND(K1398,2)*R1408</f>
        <v>70.48</v>
      </c>
    </row>
    <row r="1409" spans="1:19" ht="45" customHeight="1" x14ac:dyDescent="0.25">
      <c r="A1409" s="4666"/>
      <c r="B1409" s="4666"/>
      <c r="C1409" s="4666"/>
      <c r="D1409" s="4666"/>
      <c r="E1409" s="4666"/>
      <c r="F1409" s="4666"/>
      <c r="G1409" s="4666"/>
      <c r="H1409" s="4666"/>
      <c r="I1409" s="4666"/>
      <c r="J1409" s="4666"/>
      <c r="K1409" s="4666"/>
      <c r="L1409" s="4666"/>
      <c r="M1409" s="4666"/>
      <c r="N1409" s="4666"/>
      <c r="O1409" s="4666"/>
      <c r="P1409" s="2916" t="s">
        <v>56</v>
      </c>
      <c r="Q1409" s="2916" t="s">
        <v>57</v>
      </c>
      <c r="R1409" s="2939">
        <v>8</v>
      </c>
      <c r="S1409" s="2940">
        <f>ROUND(K1398,2)*R1409</f>
        <v>70.48</v>
      </c>
    </row>
    <row r="1410" spans="1:19" ht="45" customHeight="1" x14ac:dyDescent="0.25">
      <c r="A1410" s="5128" t="s">
        <v>23</v>
      </c>
      <c r="B1410" s="5128" t="s">
        <v>415</v>
      </c>
      <c r="C1410" s="5128" t="s">
        <v>25</v>
      </c>
      <c r="D1410" s="5128" t="s">
        <v>416</v>
      </c>
      <c r="E1410" s="5128" t="s">
        <v>417</v>
      </c>
      <c r="F1410" s="5129">
        <f>R1410+R1411+R1412+R1413+R1414+R1415+R1416+R1417+R1418+R1419+R1420+R1421</f>
        <v>61.20000000000001</v>
      </c>
      <c r="G1410" s="5128" t="s">
        <v>148</v>
      </c>
      <c r="H1410" s="5130">
        <v>5.81</v>
      </c>
      <c r="I1410" s="5131">
        <v>5.81</v>
      </c>
      <c r="J1410" s="5132">
        <v>0.2288</v>
      </c>
      <c r="K1410" s="5133">
        <f>ROUND(I1410,2)+(ROUND(I1410,2)*J1410)</f>
        <v>7.139327999999999</v>
      </c>
      <c r="L1410" s="5134">
        <f>ROUND(S1410,2)+ROUND(S1411,2)+ROUND(S1412,2)+ROUND(S1413,2)+ROUND(S1414,2)+ROUND(S1415,2)+ROUND(S1416,2)+ROUND(S1417,2)+ROUND(S1418,2)+ROUND(S1419,2)+ROUND(S1420,2)+ROUND(S1421,2)</f>
        <v>436.91999999999985</v>
      </c>
      <c r="M1410" s="5128"/>
      <c r="N1410" s="5128" t="s">
        <v>401</v>
      </c>
      <c r="O1410" s="5128" t="s">
        <v>402</v>
      </c>
      <c r="P1410" s="2941" t="s">
        <v>20</v>
      </c>
      <c r="Q1410" s="2941" t="s">
        <v>29</v>
      </c>
      <c r="R1410" s="2942">
        <v>5.0999999999999996</v>
      </c>
      <c r="S1410" s="2943">
        <f>ROUND(K1410,2)*R1410</f>
        <v>36.413999999999994</v>
      </c>
    </row>
    <row r="1411" spans="1:19" ht="45" customHeight="1" x14ac:dyDescent="0.25">
      <c r="A1411" s="4666"/>
      <c r="B1411" s="4666"/>
      <c r="C1411" s="4666"/>
      <c r="D1411" s="4666"/>
      <c r="E1411" s="4666"/>
      <c r="F1411" s="4666"/>
      <c r="G1411" s="4666"/>
      <c r="H1411" s="4666"/>
      <c r="I1411" s="4666"/>
      <c r="J1411" s="4666"/>
      <c r="K1411" s="4666"/>
      <c r="L1411" s="4666"/>
      <c r="M1411" s="4666"/>
      <c r="N1411" s="4666"/>
      <c r="O1411" s="4666"/>
      <c r="P1411" s="2941" t="s">
        <v>30</v>
      </c>
      <c r="Q1411" s="2941" t="s">
        <v>37</v>
      </c>
      <c r="R1411" s="2944">
        <v>5.0999999999999996</v>
      </c>
      <c r="S1411" s="2945">
        <f>ROUND(K1410,2)*R1411</f>
        <v>36.413999999999994</v>
      </c>
    </row>
    <row r="1412" spans="1:19" ht="45" customHeight="1" x14ac:dyDescent="0.25">
      <c r="A1412" s="4666"/>
      <c r="B1412" s="4666"/>
      <c r="C1412" s="4666"/>
      <c r="D1412" s="4666"/>
      <c r="E1412" s="4666"/>
      <c r="F1412" s="4666"/>
      <c r="G1412" s="4666"/>
      <c r="H1412" s="4666"/>
      <c r="I1412" s="4666"/>
      <c r="J1412" s="4666"/>
      <c r="K1412" s="4666"/>
      <c r="L1412" s="4666"/>
      <c r="M1412" s="4666"/>
      <c r="N1412" s="4666"/>
      <c r="O1412" s="4666"/>
      <c r="P1412" s="2941" t="s">
        <v>38</v>
      </c>
      <c r="Q1412" s="2941" t="s">
        <v>39</v>
      </c>
      <c r="R1412" s="2946">
        <v>5.0999999999999996</v>
      </c>
      <c r="S1412" s="2947">
        <f>ROUND(K1410,2)*R1412</f>
        <v>36.413999999999994</v>
      </c>
    </row>
    <row r="1413" spans="1:19" ht="45" customHeight="1" x14ac:dyDescent="0.25">
      <c r="A1413" s="4666"/>
      <c r="B1413" s="4666"/>
      <c r="C1413" s="4666"/>
      <c r="D1413" s="4666"/>
      <c r="E1413" s="4666"/>
      <c r="F1413" s="4666"/>
      <c r="G1413" s="4666"/>
      <c r="H1413" s="4666"/>
      <c r="I1413" s="4666"/>
      <c r="J1413" s="4666"/>
      <c r="K1413" s="4666"/>
      <c r="L1413" s="4666"/>
      <c r="M1413" s="4666"/>
      <c r="N1413" s="4666"/>
      <c r="O1413" s="4666"/>
      <c r="P1413" s="2941" t="s">
        <v>40</v>
      </c>
      <c r="Q1413" s="2941" t="s">
        <v>41</v>
      </c>
      <c r="R1413" s="2948">
        <v>5.0999999999999996</v>
      </c>
      <c r="S1413" s="2949">
        <f>ROUND(K1410,2)*R1413</f>
        <v>36.413999999999994</v>
      </c>
    </row>
    <row r="1414" spans="1:19" ht="45" customHeight="1" x14ac:dyDescent="0.25">
      <c r="A1414" s="4666"/>
      <c r="B1414" s="4666"/>
      <c r="C1414" s="4666"/>
      <c r="D1414" s="4666"/>
      <c r="E1414" s="4666"/>
      <c r="F1414" s="4666"/>
      <c r="G1414" s="4666"/>
      <c r="H1414" s="4666"/>
      <c r="I1414" s="4666"/>
      <c r="J1414" s="4666"/>
      <c r="K1414" s="4666"/>
      <c r="L1414" s="4666"/>
      <c r="M1414" s="4666"/>
      <c r="N1414" s="4666"/>
      <c r="O1414" s="4666"/>
      <c r="P1414" s="2941" t="s">
        <v>42</v>
      </c>
      <c r="Q1414" s="2941" t="s">
        <v>43</v>
      </c>
      <c r="R1414" s="2950">
        <v>5.0999999999999996</v>
      </c>
      <c r="S1414" s="2951">
        <f>ROUND(K1410,2)*R1414</f>
        <v>36.413999999999994</v>
      </c>
    </row>
    <row r="1415" spans="1:19" ht="45" customHeight="1" x14ac:dyDescent="0.25">
      <c r="A1415" s="4666"/>
      <c r="B1415" s="4666"/>
      <c r="C1415" s="4666"/>
      <c r="D1415" s="4666"/>
      <c r="E1415" s="4666"/>
      <c r="F1415" s="4666"/>
      <c r="G1415" s="4666"/>
      <c r="H1415" s="4666"/>
      <c r="I1415" s="4666"/>
      <c r="J1415" s="4666"/>
      <c r="K1415" s="4666"/>
      <c r="L1415" s="4666"/>
      <c r="M1415" s="4666"/>
      <c r="N1415" s="4666"/>
      <c r="O1415" s="4666"/>
      <c r="P1415" s="2941" t="s">
        <v>44</v>
      </c>
      <c r="Q1415" s="2941" t="s">
        <v>45</v>
      </c>
      <c r="R1415" s="2952">
        <v>5.0999999999999996</v>
      </c>
      <c r="S1415" s="2953">
        <f>ROUND(K1410,2)*R1415</f>
        <v>36.413999999999994</v>
      </c>
    </row>
    <row r="1416" spans="1:19" ht="45" customHeight="1" x14ac:dyDescent="0.25">
      <c r="A1416" s="4666"/>
      <c r="B1416" s="4666"/>
      <c r="C1416" s="4666"/>
      <c r="D1416" s="4666"/>
      <c r="E1416" s="4666"/>
      <c r="F1416" s="4666"/>
      <c r="G1416" s="4666"/>
      <c r="H1416" s="4666"/>
      <c r="I1416" s="4666"/>
      <c r="J1416" s="4666"/>
      <c r="K1416" s="4666"/>
      <c r="L1416" s="4666"/>
      <c r="M1416" s="4666"/>
      <c r="N1416" s="4666"/>
      <c r="O1416" s="4666"/>
      <c r="P1416" s="2941" t="s">
        <v>46</v>
      </c>
      <c r="Q1416" s="2941" t="s">
        <v>47</v>
      </c>
      <c r="R1416" s="2954">
        <v>5.0999999999999996</v>
      </c>
      <c r="S1416" s="2955">
        <f>ROUND(K1410,2)*R1416</f>
        <v>36.413999999999994</v>
      </c>
    </row>
    <row r="1417" spans="1:19" ht="45" customHeight="1" x14ac:dyDescent="0.25">
      <c r="A1417" s="4666"/>
      <c r="B1417" s="4666"/>
      <c r="C1417" s="4666"/>
      <c r="D1417" s="4666"/>
      <c r="E1417" s="4666"/>
      <c r="F1417" s="4666"/>
      <c r="G1417" s="4666"/>
      <c r="H1417" s="4666"/>
      <c r="I1417" s="4666"/>
      <c r="J1417" s="4666"/>
      <c r="K1417" s="4666"/>
      <c r="L1417" s="4666"/>
      <c r="M1417" s="4666"/>
      <c r="N1417" s="4666"/>
      <c r="O1417" s="4666"/>
      <c r="P1417" s="2941" t="s">
        <v>48</v>
      </c>
      <c r="Q1417" s="2941" t="s">
        <v>49</v>
      </c>
      <c r="R1417" s="2956">
        <v>5.0999999999999996</v>
      </c>
      <c r="S1417" s="2957">
        <f>ROUND(K1410,2)*R1417</f>
        <v>36.413999999999994</v>
      </c>
    </row>
    <row r="1418" spans="1:19" ht="45" customHeight="1" x14ac:dyDescent="0.25">
      <c r="A1418" s="4666"/>
      <c r="B1418" s="4666"/>
      <c r="C1418" s="4666"/>
      <c r="D1418" s="4666"/>
      <c r="E1418" s="4666"/>
      <c r="F1418" s="4666"/>
      <c r="G1418" s="4666"/>
      <c r="H1418" s="4666"/>
      <c r="I1418" s="4666"/>
      <c r="J1418" s="4666"/>
      <c r="K1418" s="4666"/>
      <c r="L1418" s="4666"/>
      <c r="M1418" s="4666"/>
      <c r="N1418" s="4666"/>
      <c r="O1418" s="4666"/>
      <c r="P1418" s="2941" t="s">
        <v>50</v>
      </c>
      <c r="Q1418" s="2941" t="s">
        <v>51</v>
      </c>
      <c r="R1418" s="2958">
        <v>5.0999999999999996</v>
      </c>
      <c r="S1418" s="2959">
        <f>ROUND(K1410,2)*R1418</f>
        <v>36.413999999999994</v>
      </c>
    </row>
    <row r="1419" spans="1:19" ht="45" customHeight="1" x14ac:dyDescent="0.25">
      <c r="A1419" s="4666"/>
      <c r="B1419" s="4666"/>
      <c r="C1419" s="4666"/>
      <c r="D1419" s="4666"/>
      <c r="E1419" s="4666"/>
      <c r="F1419" s="4666"/>
      <c r="G1419" s="4666"/>
      <c r="H1419" s="4666"/>
      <c r="I1419" s="4666"/>
      <c r="J1419" s="4666"/>
      <c r="K1419" s="4666"/>
      <c r="L1419" s="4666"/>
      <c r="M1419" s="4666"/>
      <c r="N1419" s="4666"/>
      <c r="O1419" s="4666"/>
      <c r="P1419" s="2941" t="s">
        <v>52</v>
      </c>
      <c r="Q1419" s="2941" t="s">
        <v>53</v>
      </c>
      <c r="R1419" s="2960">
        <v>5.0999999999999996</v>
      </c>
      <c r="S1419" s="2961">
        <f>ROUND(K1410,2)*R1419</f>
        <v>36.413999999999994</v>
      </c>
    </row>
    <row r="1420" spans="1:19" ht="45" customHeight="1" x14ac:dyDescent="0.25">
      <c r="A1420" s="4666"/>
      <c r="B1420" s="4666"/>
      <c r="C1420" s="4666"/>
      <c r="D1420" s="4666"/>
      <c r="E1420" s="4666"/>
      <c r="F1420" s="4666"/>
      <c r="G1420" s="4666"/>
      <c r="H1420" s="4666"/>
      <c r="I1420" s="4666"/>
      <c r="J1420" s="4666"/>
      <c r="K1420" s="4666"/>
      <c r="L1420" s="4666"/>
      <c r="M1420" s="4666"/>
      <c r="N1420" s="4666"/>
      <c r="O1420" s="4666"/>
      <c r="P1420" s="2941" t="s">
        <v>54</v>
      </c>
      <c r="Q1420" s="2941" t="s">
        <v>55</v>
      </c>
      <c r="R1420" s="2962">
        <v>5.0999999999999996</v>
      </c>
      <c r="S1420" s="2963">
        <f>ROUND(K1410,2)*R1420</f>
        <v>36.413999999999994</v>
      </c>
    </row>
    <row r="1421" spans="1:19" ht="45" customHeight="1" x14ac:dyDescent="0.25">
      <c r="A1421" s="4666"/>
      <c r="B1421" s="4666"/>
      <c r="C1421" s="4666"/>
      <c r="D1421" s="4666"/>
      <c r="E1421" s="4666"/>
      <c r="F1421" s="4666"/>
      <c r="G1421" s="4666"/>
      <c r="H1421" s="4666"/>
      <c r="I1421" s="4666"/>
      <c r="J1421" s="4666"/>
      <c r="K1421" s="4666"/>
      <c r="L1421" s="4666"/>
      <c r="M1421" s="4666"/>
      <c r="N1421" s="4666"/>
      <c r="O1421" s="4666"/>
      <c r="P1421" s="2941" t="s">
        <v>56</v>
      </c>
      <c r="Q1421" s="2941" t="s">
        <v>57</v>
      </c>
      <c r="R1421" s="2964">
        <v>5.0999999999999996</v>
      </c>
      <c r="S1421" s="2965">
        <f>ROUND(K1410,2)*R1421</f>
        <v>36.413999999999994</v>
      </c>
    </row>
    <row r="1422" spans="1:19" ht="45" customHeight="1" x14ac:dyDescent="0.25">
      <c r="A1422" s="5135" t="s">
        <v>23</v>
      </c>
      <c r="B1422" s="5135" t="s">
        <v>418</v>
      </c>
      <c r="C1422" s="5135" t="s">
        <v>25</v>
      </c>
      <c r="D1422" s="5135" t="s">
        <v>419</v>
      </c>
      <c r="E1422" s="5135" t="s">
        <v>420</v>
      </c>
      <c r="F1422" s="5136">
        <f>R1422+R1423+R1424+R1425+R1426+R1427+R1428+R1429+R1430+R1431+R1432+R1433</f>
        <v>104.40000000000002</v>
      </c>
      <c r="G1422" s="5135" t="s">
        <v>148</v>
      </c>
      <c r="H1422" s="5137">
        <v>25.2</v>
      </c>
      <c r="I1422" s="5138">
        <v>25.2</v>
      </c>
      <c r="J1422" s="5139">
        <v>0.2288</v>
      </c>
      <c r="K1422" s="5140">
        <f>ROUND(I1422,2)+(ROUND(I1422,2)*J1422)</f>
        <v>30.96576</v>
      </c>
      <c r="L1422" s="5141">
        <f>ROUND(S1422,2)+ROUND(S1423,2)+ROUND(S1424,2)+ROUND(S1425,2)+ROUND(S1426,2)+ROUND(S1427,2)+ROUND(S1428,2)+ROUND(S1429,2)+ROUND(S1430,2)+ROUND(S1431,2)+ROUND(S1432,2)+ROUND(S1433,2)</f>
        <v>3233.28</v>
      </c>
      <c r="M1422" s="5135"/>
      <c r="N1422" s="5135" t="s">
        <v>401</v>
      </c>
      <c r="O1422" s="5135" t="s">
        <v>402</v>
      </c>
      <c r="P1422" s="2966" t="s">
        <v>20</v>
      </c>
      <c r="Q1422" s="2966" t="s">
        <v>29</v>
      </c>
      <c r="R1422" s="2967">
        <v>8.6999999999999993</v>
      </c>
      <c r="S1422" s="2968">
        <f>ROUND(K1422,2)*R1422</f>
        <v>269.43899999999996</v>
      </c>
    </row>
    <row r="1423" spans="1:19" ht="45" customHeight="1" x14ac:dyDescent="0.25">
      <c r="A1423" s="4666"/>
      <c r="B1423" s="4666"/>
      <c r="C1423" s="4666"/>
      <c r="D1423" s="4666"/>
      <c r="E1423" s="4666"/>
      <c r="F1423" s="4666"/>
      <c r="G1423" s="4666"/>
      <c r="H1423" s="4666"/>
      <c r="I1423" s="4666"/>
      <c r="J1423" s="4666"/>
      <c r="K1423" s="4666"/>
      <c r="L1423" s="4666"/>
      <c r="M1423" s="4666"/>
      <c r="N1423" s="4666"/>
      <c r="O1423" s="4666"/>
      <c r="P1423" s="2966" t="s">
        <v>30</v>
      </c>
      <c r="Q1423" s="2966" t="s">
        <v>37</v>
      </c>
      <c r="R1423" s="2969">
        <v>8.6999999999999993</v>
      </c>
      <c r="S1423" s="2970">
        <f>ROUND(K1422,2)*R1423</f>
        <v>269.43899999999996</v>
      </c>
    </row>
    <row r="1424" spans="1:19" ht="45" customHeight="1" x14ac:dyDescent="0.25">
      <c r="A1424" s="4666"/>
      <c r="B1424" s="4666"/>
      <c r="C1424" s="4666"/>
      <c r="D1424" s="4666"/>
      <c r="E1424" s="4666"/>
      <c r="F1424" s="4666"/>
      <c r="G1424" s="4666"/>
      <c r="H1424" s="4666"/>
      <c r="I1424" s="4666"/>
      <c r="J1424" s="4666"/>
      <c r="K1424" s="4666"/>
      <c r="L1424" s="4666"/>
      <c r="M1424" s="4666"/>
      <c r="N1424" s="4666"/>
      <c r="O1424" s="4666"/>
      <c r="P1424" s="2966" t="s">
        <v>38</v>
      </c>
      <c r="Q1424" s="2966" t="s">
        <v>39</v>
      </c>
      <c r="R1424" s="2971">
        <v>8.6999999999999993</v>
      </c>
      <c r="S1424" s="2972">
        <f>ROUND(K1422,2)*R1424</f>
        <v>269.43899999999996</v>
      </c>
    </row>
    <row r="1425" spans="1:19" ht="45" customHeight="1" x14ac:dyDescent="0.25">
      <c r="A1425" s="4666"/>
      <c r="B1425" s="4666"/>
      <c r="C1425" s="4666"/>
      <c r="D1425" s="4666"/>
      <c r="E1425" s="4666"/>
      <c r="F1425" s="4666"/>
      <c r="G1425" s="4666"/>
      <c r="H1425" s="4666"/>
      <c r="I1425" s="4666"/>
      <c r="J1425" s="4666"/>
      <c r="K1425" s="4666"/>
      <c r="L1425" s="4666"/>
      <c r="M1425" s="4666"/>
      <c r="N1425" s="4666"/>
      <c r="O1425" s="4666"/>
      <c r="P1425" s="2966" t="s">
        <v>40</v>
      </c>
      <c r="Q1425" s="2966" t="s">
        <v>41</v>
      </c>
      <c r="R1425" s="2973">
        <v>8.6999999999999993</v>
      </c>
      <c r="S1425" s="2974">
        <f>ROUND(K1422,2)*R1425</f>
        <v>269.43899999999996</v>
      </c>
    </row>
    <row r="1426" spans="1:19" ht="45" customHeight="1" x14ac:dyDescent="0.25">
      <c r="A1426" s="4666"/>
      <c r="B1426" s="4666"/>
      <c r="C1426" s="4666"/>
      <c r="D1426" s="4666"/>
      <c r="E1426" s="4666"/>
      <c r="F1426" s="4666"/>
      <c r="G1426" s="4666"/>
      <c r="H1426" s="4666"/>
      <c r="I1426" s="4666"/>
      <c r="J1426" s="4666"/>
      <c r="K1426" s="4666"/>
      <c r="L1426" s="4666"/>
      <c r="M1426" s="4666"/>
      <c r="N1426" s="4666"/>
      <c r="O1426" s="4666"/>
      <c r="P1426" s="2966" t="s">
        <v>42</v>
      </c>
      <c r="Q1426" s="2966" t="s">
        <v>43</v>
      </c>
      <c r="R1426" s="2975">
        <v>8.6999999999999993</v>
      </c>
      <c r="S1426" s="2976">
        <f>ROUND(K1422,2)*R1426</f>
        <v>269.43899999999996</v>
      </c>
    </row>
    <row r="1427" spans="1:19" ht="45" customHeight="1" x14ac:dyDescent="0.25">
      <c r="A1427" s="4666"/>
      <c r="B1427" s="4666"/>
      <c r="C1427" s="4666"/>
      <c r="D1427" s="4666"/>
      <c r="E1427" s="4666"/>
      <c r="F1427" s="4666"/>
      <c r="G1427" s="4666"/>
      <c r="H1427" s="4666"/>
      <c r="I1427" s="4666"/>
      <c r="J1427" s="4666"/>
      <c r="K1427" s="4666"/>
      <c r="L1427" s="4666"/>
      <c r="M1427" s="4666"/>
      <c r="N1427" s="4666"/>
      <c r="O1427" s="4666"/>
      <c r="P1427" s="2966" t="s">
        <v>44</v>
      </c>
      <c r="Q1427" s="2966" t="s">
        <v>45</v>
      </c>
      <c r="R1427" s="2977">
        <v>8.6999999999999993</v>
      </c>
      <c r="S1427" s="2978">
        <f>ROUND(K1422,2)*R1427</f>
        <v>269.43899999999996</v>
      </c>
    </row>
    <row r="1428" spans="1:19" ht="45" customHeight="1" x14ac:dyDescent="0.25">
      <c r="A1428" s="4666"/>
      <c r="B1428" s="4666"/>
      <c r="C1428" s="4666"/>
      <c r="D1428" s="4666"/>
      <c r="E1428" s="4666"/>
      <c r="F1428" s="4666"/>
      <c r="G1428" s="4666"/>
      <c r="H1428" s="4666"/>
      <c r="I1428" s="4666"/>
      <c r="J1428" s="4666"/>
      <c r="K1428" s="4666"/>
      <c r="L1428" s="4666"/>
      <c r="M1428" s="4666"/>
      <c r="N1428" s="4666"/>
      <c r="O1428" s="4666"/>
      <c r="P1428" s="2966" t="s">
        <v>46</v>
      </c>
      <c r="Q1428" s="2966" t="s">
        <v>47</v>
      </c>
      <c r="R1428" s="2979">
        <v>8.6999999999999993</v>
      </c>
      <c r="S1428" s="2980">
        <f>ROUND(K1422,2)*R1428</f>
        <v>269.43899999999996</v>
      </c>
    </row>
    <row r="1429" spans="1:19" ht="45" customHeight="1" x14ac:dyDescent="0.25">
      <c r="A1429" s="4666"/>
      <c r="B1429" s="4666"/>
      <c r="C1429" s="4666"/>
      <c r="D1429" s="4666"/>
      <c r="E1429" s="4666"/>
      <c r="F1429" s="4666"/>
      <c r="G1429" s="4666"/>
      <c r="H1429" s="4666"/>
      <c r="I1429" s="4666"/>
      <c r="J1429" s="4666"/>
      <c r="K1429" s="4666"/>
      <c r="L1429" s="4666"/>
      <c r="M1429" s="4666"/>
      <c r="N1429" s="4666"/>
      <c r="O1429" s="4666"/>
      <c r="P1429" s="2966" t="s">
        <v>48</v>
      </c>
      <c r="Q1429" s="2966" t="s">
        <v>49</v>
      </c>
      <c r="R1429" s="2981">
        <v>8.6999999999999993</v>
      </c>
      <c r="S1429" s="2982">
        <f>ROUND(K1422,2)*R1429</f>
        <v>269.43899999999996</v>
      </c>
    </row>
    <row r="1430" spans="1:19" ht="45" customHeight="1" x14ac:dyDescent="0.25">
      <c r="A1430" s="4666"/>
      <c r="B1430" s="4666"/>
      <c r="C1430" s="4666"/>
      <c r="D1430" s="4666"/>
      <c r="E1430" s="4666"/>
      <c r="F1430" s="4666"/>
      <c r="G1430" s="4666"/>
      <c r="H1430" s="4666"/>
      <c r="I1430" s="4666"/>
      <c r="J1430" s="4666"/>
      <c r="K1430" s="4666"/>
      <c r="L1430" s="4666"/>
      <c r="M1430" s="4666"/>
      <c r="N1430" s="4666"/>
      <c r="O1430" s="4666"/>
      <c r="P1430" s="2966" t="s">
        <v>50</v>
      </c>
      <c r="Q1430" s="2966" t="s">
        <v>51</v>
      </c>
      <c r="R1430" s="2983">
        <v>8.6999999999999993</v>
      </c>
      <c r="S1430" s="2984">
        <f>ROUND(K1422,2)*R1430</f>
        <v>269.43899999999996</v>
      </c>
    </row>
    <row r="1431" spans="1:19" ht="45" customHeight="1" x14ac:dyDescent="0.25">
      <c r="A1431" s="4666"/>
      <c r="B1431" s="4666"/>
      <c r="C1431" s="4666"/>
      <c r="D1431" s="4666"/>
      <c r="E1431" s="4666"/>
      <c r="F1431" s="4666"/>
      <c r="G1431" s="4666"/>
      <c r="H1431" s="4666"/>
      <c r="I1431" s="4666"/>
      <c r="J1431" s="4666"/>
      <c r="K1431" s="4666"/>
      <c r="L1431" s="4666"/>
      <c r="M1431" s="4666"/>
      <c r="N1431" s="4666"/>
      <c r="O1431" s="4666"/>
      <c r="P1431" s="2966" t="s">
        <v>52</v>
      </c>
      <c r="Q1431" s="2966" t="s">
        <v>53</v>
      </c>
      <c r="R1431" s="2985">
        <v>8.6999999999999993</v>
      </c>
      <c r="S1431" s="2986">
        <f>ROUND(K1422,2)*R1431</f>
        <v>269.43899999999996</v>
      </c>
    </row>
    <row r="1432" spans="1:19" ht="45" customHeight="1" x14ac:dyDescent="0.25">
      <c r="A1432" s="4666"/>
      <c r="B1432" s="4666"/>
      <c r="C1432" s="4666"/>
      <c r="D1432" s="4666"/>
      <c r="E1432" s="4666"/>
      <c r="F1432" s="4666"/>
      <c r="G1432" s="4666"/>
      <c r="H1432" s="4666"/>
      <c r="I1432" s="4666"/>
      <c r="J1432" s="4666"/>
      <c r="K1432" s="4666"/>
      <c r="L1432" s="4666"/>
      <c r="M1432" s="4666"/>
      <c r="N1432" s="4666"/>
      <c r="O1432" s="4666"/>
      <c r="P1432" s="2966" t="s">
        <v>54</v>
      </c>
      <c r="Q1432" s="2966" t="s">
        <v>55</v>
      </c>
      <c r="R1432" s="2987">
        <v>8.6999999999999993</v>
      </c>
      <c r="S1432" s="2988">
        <f>ROUND(K1422,2)*R1432</f>
        <v>269.43899999999996</v>
      </c>
    </row>
    <row r="1433" spans="1:19" ht="45" customHeight="1" x14ac:dyDescent="0.25">
      <c r="A1433" s="4666"/>
      <c r="B1433" s="4666"/>
      <c r="C1433" s="4666"/>
      <c r="D1433" s="4666"/>
      <c r="E1433" s="4666"/>
      <c r="F1433" s="4666"/>
      <c r="G1433" s="4666"/>
      <c r="H1433" s="4666"/>
      <c r="I1433" s="4666"/>
      <c r="J1433" s="4666"/>
      <c r="K1433" s="4666"/>
      <c r="L1433" s="4666"/>
      <c r="M1433" s="4666"/>
      <c r="N1433" s="4666"/>
      <c r="O1433" s="4666"/>
      <c r="P1433" s="2966" t="s">
        <v>56</v>
      </c>
      <c r="Q1433" s="2966" t="s">
        <v>57</v>
      </c>
      <c r="R1433" s="2989">
        <v>8.6999999999999993</v>
      </c>
      <c r="S1433" s="2990">
        <f>ROUND(K1422,2)*R1433</f>
        <v>269.43899999999996</v>
      </c>
    </row>
    <row r="1434" spans="1:19" ht="45" customHeight="1" x14ac:dyDescent="0.25">
      <c r="A1434" s="5114" t="s">
        <v>23</v>
      </c>
      <c r="B1434" s="5114" t="s">
        <v>421</v>
      </c>
      <c r="C1434" s="5114" t="s">
        <v>25</v>
      </c>
      <c r="D1434" s="5114" t="s">
        <v>422</v>
      </c>
      <c r="E1434" s="5114" t="s">
        <v>423</v>
      </c>
      <c r="F1434" s="5115">
        <f>R1434+R1435+R1436+R1437+R1438+R1439+R1440+R1441+R1442+R1443+R1444+R1445</f>
        <v>12</v>
      </c>
      <c r="G1434" s="5114" t="s">
        <v>174</v>
      </c>
      <c r="H1434" s="5116">
        <v>110.66</v>
      </c>
      <c r="I1434" s="5117">
        <v>110.66</v>
      </c>
      <c r="J1434" s="5118">
        <v>0.2288</v>
      </c>
      <c r="K1434" s="5119">
        <f>ROUND(I1434,2)+(ROUND(I1434,2)*J1434)</f>
        <v>135.97900799999999</v>
      </c>
      <c r="L1434" s="5120">
        <f>ROUND(S1434,2)+ROUND(S1435,2)+ROUND(S1436,2)+ROUND(S1437,2)+ROUND(S1438,2)+ROUND(S1439,2)+ROUND(S1440,2)+ROUND(S1441,2)+ROUND(S1442,2)+ROUND(S1443,2)+ROUND(S1444,2)+ROUND(S1445,2)</f>
        <v>1631.76</v>
      </c>
      <c r="M1434" s="5114"/>
      <c r="N1434" s="5114" t="s">
        <v>401</v>
      </c>
      <c r="O1434" s="5114" t="s">
        <v>402</v>
      </c>
      <c r="P1434" s="2991" t="s">
        <v>20</v>
      </c>
      <c r="Q1434" s="2991" t="s">
        <v>29</v>
      </c>
      <c r="R1434" s="2992">
        <v>1</v>
      </c>
      <c r="S1434" s="2993">
        <f>ROUND(K1434,2)*R1434</f>
        <v>135.97999999999999</v>
      </c>
    </row>
    <row r="1435" spans="1:19" ht="45" customHeight="1" x14ac:dyDescent="0.25">
      <c r="A1435" s="4666"/>
      <c r="B1435" s="4666"/>
      <c r="C1435" s="4666"/>
      <c r="D1435" s="4666"/>
      <c r="E1435" s="4666"/>
      <c r="F1435" s="4666"/>
      <c r="G1435" s="4666"/>
      <c r="H1435" s="4666"/>
      <c r="I1435" s="4666"/>
      <c r="J1435" s="4666"/>
      <c r="K1435" s="4666"/>
      <c r="L1435" s="4666"/>
      <c r="M1435" s="4666"/>
      <c r="N1435" s="4666"/>
      <c r="O1435" s="4666"/>
      <c r="P1435" s="2991" t="s">
        <v>30</v>
      </c>
      <c r="Q1435" s="2991" t="s">
        <v>37</v>
      </c>
      <c r="R1435" s="2994">
        <v>1</v>
      </c>
      <c r="S1435" s="2995">
        <f>ROUND(K1434,2)*R1435</f>
        <v>135.97999999999999</v>
      </c>
    </row>
    <row r="1436" spans="1:19" ht="45" customHeight="1" x14ac:dyDescent="0.25">
      <c r="A1436" s="4666"/>
      <c r="B1436" s="4666"/>
      <c r="C1436" s="4666"/>
      <c r="D1436" s="4666"/>
      <c r="E1436" s="4666"/>
      <c r="F1436" s="4666"/>
      <c r="G1436" s="4666"/>
      <c r="H1436" s="4666"/>
      <c r="I1436" s="4666"/>
      <c r="J1436" s="4666"/>
      <c r="K1436" s="4666"/>
      <c r="L1436" s="4666"/>
      <c r="M1436" s="4666"/>
      <c r="N1436" s="4666"/>
      <c r="O1436" s="4666"/>
      <c r="P1436" s="2991" t="s">
        <v>38</v>
      </c>
      <c r="Q1436" s="2991" t="s">
        <v>39</v>
      </c>
      <c r="R1436" s="2996">
        <v>1</v>
      </c>
      <c r="S1436" s="2997">
        <f>ROUND(K1434,2)*R1436</f>
        <v>135.97999999999999</v>
      </c>
    </row>
    <row r="1437" spans="1:19" ht="45" customHeight="1" x14ac:dyDescent="0.25">
      <c r="A1437" s="4666"/>
      <c r="B1437" s="4666"/>
      <c r="C1437" s="4666"/>
      <c r="D1437" s="4666"/>
      <c r="E1437" s="4666"/>
      <c r="F1437" s="4666"/>
      <c r="G1437" s="4666"/>
      <c r="H1437" s="4666"/>
      <c r="I1437" s="4666"/>
      <c r="J1437" s="4666"/>
      <c r="K1437" s="4666"/>
      <c r="L1437" s="4666"/>
      <c r="M1437" s="4666"/>
      <c r="N1437" s="4666"/>
      <c r="O1437" s="4666"/>
      <c r="P1437" s="2991" t="s">
        <v>40</v>
      </c>
      <c r="Q1437" s="2991" t="s">
        <v>41</v>
      </c>
      <c r="R1437" s="2998">
        <v>1</v>
      </c>
      <c r="S1437" s="2999">
        <f>ROUND(K1434,2)*R1437</f>
        <v>135.97999999999999</v>
      </c>
    </row>
    <row r="1438" spans="1:19" ht="45" customHeight="1" x14ac:dyDescent="0.25">
      <c r="A1438" s="4666"/>
      <c r="B1438" s="4666"/>
      <c r="C1438" s="4666"/>
      <c r="D1438" s="4666"/>
      <c r="E1438" s="4666"/>
      <c r="F1438" s="4666"/>
      <c r="G1438" s="4666"/>
      <c r="H1438" s="4666"/>
      <c r="I1438" s="4666"/>
      <c r="J1438" s="4666"/>
      <c r="K1438" s="4666"/>
      <c r="L1438" s="4666"/>
      <c r="M1438" s="4666"/>
      <c r="N1438" s="4666"/>
      <c r="O1438" s="4666"/>
      <c r="P1438" s="2991" t="s">
        <v>42</v>
      </c>
      <c r="Q1438" s="2991" t="s">
        <v>43</v>
      </c>
      <c r="R1438" s="3000">
        <v>1</v>
      </c>
      <c r="S1438" s="3001">
        <f>ROUND(K1434,2)*R1438</f>
        <v>135.97999999999999</v>
      </c>
    </row>
    <row r="1439" spans="1:19" ht="45" customHeight="1" x14ac:dyDescent="0.25">
      <c r="A1439" s="4666"/>
      <c r="B1439" s="4666"/>
      <c r="C1439" s="4666"/>
      <c r="D1439" s="4666"/>
      <c r="E1439" s="4666"/>
      <c r="F1439" s="4666"/>
      <c r="G1439" s="4666"/>
      <c r="H1439" s="4666"/>
      <c r="I1439" s="4666"/>
      <c r="J1439" s="4666"/>
      <c r="K1439" s="4666"/>
      <c r="L1439" s="4666"/>
      <c r="M1439" s="4666"/>
      <c r="N1439" s="4666"/>
      <c r="O1439" s="4666"/>
      <c r="P1439" s="2991" t="s">
        <v>44</v>
      </c>
      <c r="Q1439" s="2991" t="s">
        <v>45</v>
      </c>
      <c r="R1439" s="3002">
        <v>1</v>
      </c>
      <c r="S1439" s="3003">
        <f>ROUND(K1434,2)*R1439</f>
        <v>135.97999999999999</v>
      </c>
    </row>
    <row r="1440" spans="1:19" ht="45" customHeight="1" x14ac:dyDescent="0.25">
      <c r="A1440" s="4666"/>
      <c r="B1440" s="4666"/>
      <c r="C1440" s="4666"/>
      <c r="D1440" s="4666"/>
      <c r="E1440" s="4666"/>
      <c r="F1440" s="4666"/>
      <c r="G1440" s="4666"/>
      <c r="H1440" s="4666"/>
      <c r="I1440" s="4666"/>
      <c r="J1440" s="4666"/>
      <c r="K1440" s="4666"/>
      <c r="L1440" s="4666"/>
      <c r="M1440" s="4666"/>
      <c r="N1440" s="4666"/>
      <c r="O1440" s="4666"/>
      <c r="P1440" s="2991" t="s">
        <v>46</v>
      </c>
      <c r="Q1440" s="2991" t="s">
        <v>47</v>
      </c>
      <c r="R1440" s="3004">
        <v>1</v>
      </c>
      <c r="S1440" s="3005">
        <f>ROUND(K1434,2)*R1440</f>
        <v>135.97999999999999</v>
      </c>
    </row>
    <row r="1441" spans="1:19" ht="45" customHeight="1" x14ac:dyDescent="0.25">
      <c r="A1441" s="4666"/>
      <c r="B1441" s="4666"/>
      <c r="C1441" s="4666"/>
      <c r="D1441" s="4666"/>
      <c r="E1441" s="4666"/>
      <c r="F1441" s="4666"/>
      <c r="G1441" s="4666"/>
      <c r="H1441" s="4666"/>
      <c r="I1441" s="4666"/>
      <c r="J1441" s="4666"/>
      <c r="K1441" s="4666"/>
      <c r="L1441" s="4666"/>
      <c r="M1441" s="4666"/>
      <c r="N1441" s="4666"/>
      <c r="O1441" s="4666"/>
      <c r="P1441" s="2991" t="s">
        <v>48</v>
      </c>
      <c r="Q1441" s="2991" t="s">
        <v>49</v>
      </c>
      <c r="R1441" s="3006">
        <v>1</v>
      </c>
      <c r="S1441" s="3007">
        <f>ROUND(K1434,2)*R1441</f>
        <v>135.97999999999999</v>
      </c>
    </row>
    <row r="1442" spans="1:19" ht="45" customHeight="1" x14ac:dyDescent="0.25">
      <c r="A1442" s="4666"/>
      <c r="B1442" s="4666"/>
      <c r="C1442" s="4666"/>
      <c r="D1442" s="4666"/>
      <c r="E1442" s="4666"/>
      <c r="F1442" s="4666"/>
      <c r="G1442" s="4666"/>
      <c r="H1442" s="4666"/>
      <c r="I1442" s="4666"/>
      <c r="J1442" s="4666"/>
      <c r="K1442" s="4666"/>
      <c r="L1442" s="4666"/>
      <c r="M1442" s="4666"/>
      <c r="N1442" s="4666"/>
      <c r="O1442" s="4666"/>
      <c r="P1442" s="2991" t="s">
        <v>50</v>
      </c>
      <c r="Q1442" s="2991" t="s">
        <v>51</v>
      </c>
      <c r="R1442" s="3008">
        <v>1</v>
      </c>
      <c r="S1442" s="3009">
        <f>ROUND(K1434,2)*R1442</f>
        <v>135.97999999999999</v>
      </c>
    </row>
    <row r="1443" spans="1:19" ht="45" customHeight="1" x14ac:dyDescent="0.25">
      <c r="A1443" s="4666"/>
      <c r="B1443" s="4666"/>
      <c r="C1443" s="4666"/>
      <c r="D1443" s="4666"/>
      <c r="E1443" s="4666"/>
      <c r="F1443" s="4666"/>
      <c r="G1443" s="4666"/>
      <c r="H1443" s="4666"/>
      <c r="I1443" s="4666"/>
      <c r="J1443" s="4666"/>
      <c r="K1443" s="4666"/>
      <c r="L1443" s="4666"/>
      <c r="M1443" s="4666"/>
      <c r="N1443" s="4666"/>
      <c r="O1443" s="4666"/>
      <c r="P1443" s="2991" t="s">
        <v>52</v>
      </c>
      <c r="Q1443" s="2991" t="s">
        <v>53</v>
      </c>
      <c r="R1443" s="3010">
        <v>1</v>
      </c>
      <c r="S1443" s="3011">
        <f>ROUND(K1434,2)*R1443</f>
        <v>135.97999999999999</v>
      </c>
    </row>
    <row r="1444" spans="1:19" ht="45" customHeight="1" x14ac:dyDescent="0.25">
      <c r="A1444" s="4666"/>
      <c r="B1444" s="4666"/>
      <c r="C1444" s="4666"/>
      <c r="D1444" s="4666"/>
      <c r="E1444" s="4666"/>
      <c r="F1444" s="4666"/>
      <c r="G1444" s="4666"/>
      <c r="H1444" s="4666"/>
      <c r="I1444" s="4666"/>
      <c r="J1444" s="4666"/>
      <c r="K1444" s="4666"/>
      <c r="L1444" s="4666"/>
      <c r="M1444" s="4666"/>
      <c r="N1444" s="4666"/>
      <c r="O1444" s="4666"/>
      <c r="P1444" s="2991" t="s">
        <v>54</v>
      </c>
      <c r="Q1444" s="2991" t="s">
        <v>55</v>
      </c>
      <c r="R1444" s="3012">
        <v>1</v>
      </c>
      <c r="S1444" s="3013">
        <f>ROUND(K1434,2)*R1444</f>
        <v>135.97999999999999</v>
      </c>
    </row>
    <row r="1445" spans="1:19" ht="45" customHeight="1" x14ac:dyDescent="0.25">
      <c r="A1445" s="4666"/>
      <c r="B1445" s="4666"/>
      <c r="C1445" s="4666"/>
      <c r="D1445" s="4666"/>
      <c r="E1445" s="4666"/>
      <c r="F1445" s="4666"/>
      <c r="G1445" s="4666"/>
      <c r="H1445" s="4666"/>
      <c r="I1445" s="4666"/>
      <c r="J1445" s="4666"/>
      <c r="K1445" s="4666"/>
      <c r="L1445" s="4666"/>
      <c r="M1445" s="4666"/>
      <c r="N1445" s="4666"/>
      <c r="O1445" s="4666"/>
      <c r="P1445" s="2991" t="s">
        <v>56</v>
      </c>
      <c r="Q1445" s="2991" t="s">
        <v>57</v>
      </c>
      <c r="R1445" s="3014">
        <v>1</v>
      </c>
      <c r="S1445" s="3015">
        <f>ROUND(K1434,2)*R1445</f>
        <v>135.97999999999999</v>
      </c>
    </row>
    <row r="1446" spans="1:19" ht="45" customHeight="1" x14ac:dyDescent="0.25">
      <c r="A1446" s="5121" t="s">
        <v>23</v>
      </c>
      <c r="B1446" s="5121" t="s">
        <v>424</v>
      </c>
      <c r="C1446" s="5121" t="s">
        <v>25</v>
      </c>
      <c r="D1446" s="5121" t="s">
        <v>425</v>
      </c>
      <c r="E1446" s="5121" t="s">
        <v>426</v>
      </c>
      <c r="F1446" s="5122">
        <f>R1446+R1447+R1448+R1449+R1450+R1451+R1452+R1453+R1454+R1455+R1456+R1457</f>
        <v>36</v>
      </c>
      <c r="G1446" s="5121" t="s">
        <v>174</v>
      </c>
      <c r="H1446" s="5123">
        <v>116.61</v>
      </c>
      <c r="I1446" s="5124">
        <v>116.61</v>
      </c>
      <c r="J1446" s="5125">
        <v>0.2288</v>
      </c>
      <c r="K1446" s="5126">
        <f>ROUND(I1446,2)+(ROUND(I1446,2)*J1446)</f>
        <v>143.290368</v>
      </c>
      <c r="L1446" s="5127">
        <f>ROUND(S1446,2)+ROUND(S1447,2)+ROUND(S1448,2)+ROUND(S1449,2)+ROUND(S1450,2)+ROUND(S1451,2)+ROUND(S1452,2)+ROUND(S1453,2)+ROUND(S1454,2)+ROUND(S1455,2)+ROUND(S1456,2)+ROUND(S1457,2)</f>
        <v>5158.4399999999996</v>
      </c>
      <c r="M1446" s="5121"/>
      <c r="N1446" s="5121" t="s">
        <v>401</v>
      </c>
      <c r="O1446" s="5121" t="s">
        <v>402</v>
      </c>
      <c r="P1446" s="3016" t="s">
        <v>20</v>
      </c>
      <c r="Q1446" s="3016" t="s">
        <v>29</v>
      </c>
      <c r="R1446" s="3017">
        <v>3</v>
      </c>
      <c r="S1446" s="3018">
        <f>ROUND(K1446,2)*R1446</f>
        <v>429.87</v>
      </c>
    </row>
    <row r="1447" spans="1:19" ht="45" customHeight="1" x14ac:dyDescent="0.25">
      <c r="A1447" s="4666"/>
      <c r="B1447" s="4666"/>
      <c r="C1447" s="4666"/>
      <c r="D1447" s="4666"/>
      <c r="E1447" s="4666"/>
      <c r="F1447" s="4666"/>
      <c r="G1447" s="4666"/>
      <c r="H1447" s="4666"/>
      <c r="I1447" s="4666"/>
      <c r="J1447" s="4666"/>
      <c r="K1447" s="4666"/>
      <c r="L1447" s="4666"/>
      <c r="M1447" s="4666"/>
      <c r="N1447" s="4666"/>
      <c r="O1447" s="4666"/>
      <c r="P1447" s="3016" t="s">
        <v>30</v>
      </c>
      <c r="Q1447" s="3016" t="s">
        <v>37</v>
      </c>
      <c r="R1447" s="3019">
        <v>3</v>
      </c>
      <c r="S1447" s="3020">
        <f>ROUND(K1446,2)*R1447</f>
        <v>429.87</v>
      </c>
    </row>
    <row r="1448" spans="1:19" ht="45" customHeight="1" x14ac:dyDescent="0.25">
      <c r="A1448" s="4666"/>
      <c r="B1448" s="4666"/>
      <c r="C1448" s="4666"/>
      <c r="D1448" s="4666"/>
      <c r="E1448" s="4666"/>
      <c r="F1448" s="4666"/>
      <c r="G1448" s="4666"/>
      <c r="H1448" s="4666"/>
      <c r="I1448" s="4666"/>
      <c r="J1448" s="4666"/>
      <c r="K1448" s="4666"/>
      <c r="L1448" s="4666"/>
      <c r="M1448" s="4666"/>
      <c r="N1448" s="4666"/>
      <c r="O1448" s="4666"/>
      <c r="P1448" s="3016" t="s">
        <v>38</v>
      </c>
      <c r="Q1448" s="3016" t="s">
        <v>39</v>
      </c>
      <c r="R1448" s="3021">
        <v>3</v>
      </c>
      <c r="S1448" s="3022">
        <f>ROUND(K1446,2)*R1448</f>
        <v>429.87</v>
      </c>
    </row>
    <row r="1449" spans="1:19" ht="45" customHeight="1" x14ac:dyDescent="0.25">
      <c r="A1449" s="4666"/>
      <c r="B1449" s="4666"/>
      <c r="C1449" s="4666"/>
      <c r="D1449" s="4666"/>
      <c r="E1449" s="4666"/>
      <c r="F1449" s="4666"/>
      <c r="G1449" s="4666"/>
      <c r="H1449" s="4666"/>
      <c r="I1449" s="4666"/>
      <c r="J1449" s="4666"/>
      <c r="K1449" s="4666"/>
      <c r="L1449" s="4666"/>
      <c r="M1449" s="4666"/>
      <c r="N1449" s="4666"/>
      <c r="O1449" s="4666"/>
      <c r="P1449" s="3016" t="s">
        <v>40</v>
      </c>
      <c r="Q1449" s="3016" t="s">
        <v>41</v>
      </c>
      <c r="R1449" s="3023">
        <v>3</v>
      </c>
      <c r="S1449" s="3024">
        <f>ROUND(K1446,2)*R1449</f>
        <v>429.87</v>
      </c>
    </row>
    <row r="1450" spans="1:19" ht="45" customHeight="1" x14ac:dyDescent="0.25">
      <c r="A1450" s="4666"/>
      <c r="B1450" s="4666"/>
      <c r="C1450" s="4666"/>
      <c r="D1450" s="4666"/>
      <c r="E1450" s="4666"/>
      <c r="F1450" s="4666"/>
      <c r="G1450" s="4666"/>
      <c r="H1450" s="4666"/>
      <c r="I1450" s="4666"/>
      <c r="J1450" s="4666"/>
      <c r="K1450" s="4666"/>
      <c r="L1450" s="4666"/>
      <c r="M1450" s="4666"/>
      <c r="N1450" s="4666"/>
      <c r="O1450" s="4666"/>
      <c r="P1450" s="3016" t="s">
        <v>42</v>
      </c>
      <c r="Q1450" s="3016" t="s">
        <v>43</v>
      </c>
      <c r="R1450" s="3025">
        <v>3</v>
      </c>
      <c r="S1450" s="3026">
        <f>ROUND(K1446,2)*R1450</f>
        <v>429.87</v>
      </c>
    </row>
    <row r="1451" spans="1:19" ht="45" customHeight="1" x14ac:dyDescent="0.25">
      <c r="A1451" s="4666"/>
      <c r="B1451" s="4666"/>
      <c r="C1451" s="4666"/>
      <c r="D1451" s="4666"/>
      <c r="E1451" s="4666"/>
      <c r="F1451" s="4666"/>
      <c r="G1451" s="4666"/>
      <c r="H1451" s="4666"/>
      <c r="I1451" s="4666"/>
      <c r="J1451" s="4666"/>
      <c r="K1451" s="4666"/>
      <c r="L1451" s="4666"/>
      <c r="M1451" s="4666"/>
      <c r="N1451" s="4666"/>
      <c r="O1451" s="4666"/>
      <c r="P1451" s="3016" t="s">
        <v>44</v>
      </c>
      <c r="Q1451" s="3016" t="s">
        <v>45</v>
      </c>
      <c r="R1451" s="3027">
        <v>3</v>
      </c>
      <c r="S1451" s="3028">
        <f>ROUND(K1446,2)*R1451</f>
        <v>429.87</v>
      </c>
    </row>
    <row r="1452" spans="1:19" ht="45" customHeight="1" x14ac:dyDescent="0.25">
      <c r="A1452" s="4666"/>
      <c r="B1452" s="4666"/>
      <c r="C1452" s="4666"/>
      <c r="D1452" s="4666"/>
      <c r="E1452" s="4666"/>
      <c r="F1452" s="4666"/>
      <c r="G1452" s="4666"/>
      <c r="H1452" s="4666"/>
      <c r="I1452" s="4666"/>
      <c r="J1452" s="4666"/>
      <c r="K1452" s="4666"/>
      <c r="L1452" s="4666"/>
      <c r="M1452" s="4666"/>
      <c r="N1452" s="4666"/>
      <c r="O1452" s="4666"/>
      <c r="P1452" s="3016" t="s">
        <v>46</v>
      </c>
      <c r="Q1452" s="3016" t="s">
        <v>47</v>
      </c>
      <c r="R1452" s="3029">
        <v>3</v>
      </c>
      <c r="S1452" s="3030">
        <f>ROUND(K1446,2)*R1452</f>
        <v>429.87</v>
      </c>
    </row>
    <row r="1453" spans="1:19" ht="45" customHeight="1" x14ac:dyDescent="0.25">
      <c r="A1453" s="4666"/>
      <c r="B1453" s="4666"/>
      <c r="C1453" s="4666"/>
      <c r="D1453" s="4666"/>
      <c r="E1453" s="4666"/>
      <c r="F1453" s="4666"/>
      <c r="G1453" s="4666"/>
      <c r="H1453" s="4666"/>
      <c r="I1453" s="4666"/>
      <c r="J1453" s="4666"/>
      <c r="K1453" s="4666"/>
      <c r="L1453" s="4666"/>
      <c r="M1453" s="4666"/>
      <c r="N1453" s="4666"/>
      <c r="O1453" s="4666"/>
      <c r="P1453" s="3016" t="s">
        <v>48</v>
      </c>
      <c r="Q1453" s="3016" t="s">
        <v>49</v>
      </c>
      <c r="R1453" s="3031">
        <v>3</v>
      </c>
      <c r="S1453" s="3032">
        <f>ROUND(K1446,2)*R1453</f>
        <v>429.87</v>
      </c>
    </row>
    <row r="1454" spans="1:19" ht="45" customHeight="1" x14ac:dyDescent="0.25">
      <c r="A1454" s="4666"/>
      <c r="B1454" s="4666"/>
      <c r="C1454" s="4666"/>
      <c r="D1454" s="4666"/>
      <c r="E1454" s="4666"/>
      <c r="F1454" s="4666"/>
      <c r="G1454" s="4666"/>
      <c r="H1454" s="4666"/>
      <c r="I1454" s="4666"/>
      <c r="J1454" s="4666"/>
      <c r="K1454" s="4666"/>
      <c r="L1454" s="4666"/>
      <c r="M1454" s="4666"/>
      <c r="N1454" s="4666"/>
      <c r="O1454" s="4666"/>
      <c r="P1454" s="3016" t="s">
        <v>50</v>
      </c>
      <c r="Q1454" s="3016" t="s">
        <v>51</v>
      </c>
      <c r="R1454" s="3033">
        <v>3</v>
      </c>
      <c r="S1454" s="3034">
        <f>ROUND(K1446,2)*R1454</f>
        <v>429.87</v>
      </c>
    </row>
    <row r="1455" spans="1:19" ht="45" customHeight="1" x14ac:dyDescent="0.25">
      <c r="A1455" s="4666"/>
      <c r="B1455" s="4666"/>
      <c r="C1455" s="4666"/>
      <c r="D1455" s="4666"/>
      <c r="E1455" s="4666"/>
      <c r="F1455" s="4666"/>
      <c r="G1455" s="4666"/>
      <c r="H1455" s="4666"/>
      <c r="I1455" s="4666"/>
      <c r="J1455" s="4666"/>
      <c r="K1455" s="4666"/>
      <c r="L1455" s="4666"/>
      <c r="M1455" s="4666"/>
      <c r="N1455" s="4666"/>
      <c r="O1455" s="4666"/>
      <c r="P1455" s="3016" t="s">
        <v>52</v>
      </c>
      <c r="Q1455" s="3016" t="s">
        <v>53</v>
      </c>
      <c r="R1455" s="3035">
        <v>3</v>
      </c>
      <c r="S1455" s="3036">
        <f>ROUND(K1446,2)*R1455</f>
        <v>429.87</v>
      </c>
    </row>
    <row r="1456" spans="1:19" ht="45" customHeight="1" x14ac:dyDescent="0.25">
      <c r="A1456" s="4666"/>
      <c r="B1456" s="4666"/>
      <c r="C1456" s="4666"/>
      <c r="D1456" s="4666"/>
      <c r="E1456" s="4666"/>
      <c r="F1456" s="4666"/>
      <c r="G1456" s="4666"/>
      <c r="H1456" s="4666"/>
      <c r="I1456" s="4666"/>
      <c r="J1456" s="4666"/>
      <c r="K1456" s="4666"/>
      <c r="L1456" s="4666"/>
      <c r="M1456" s="4666"/>
      <c r="N1456" s="4666"/>
      <c r="O1456" s="4666"/>
      <c r="P1456" s="3016" t="s">
        <v>54</v>
      </c>
      <c r="Q1456" s="3016" t="s">
        <v>55</v>
      </c>
      <c r="R1456" s="3037">
        <v>3</v>
      </c>
      <c r="S1456" s="3038">
        <f>ROUND(K1446,2)*R1456</f>
        <v>429.87</v>
      </c>
    </row>
    <row r="1457" spans="1:19" ht="45" customHeight="1" x14ac:dyDescent="0.25">
      <c r="A1457" s="4666"/>
      <c r="B1457" s="4666"/>
      <c r="C1457" s="4666"/>
      <c r="D1457" s="4666"/>
      <c r="E1457" s="4666"/>
      <c r="F1457" s="4666"/>
      <c r="G1457" s="4666"/>
      <c r="H1457" s="4666"/>
      <c r="I1457" s="4666"/>
      <c r="J1457" s="4666"/>
      <c r="K1457" s="4666"/>
      <c r="L1457" s="4666"/>
      <c r="M1457" s="4666"/>
      <c r="N1457" s="4666"/>
      <c r="O1457" s="4666"/>
      <c r="P1457" s="3016" t="s">
        <v>56</v>
      </c>
      <c r="Q1457" s="3016" t="s">
        <v>57</v>
      </c>
      <c r="R1457" s="3039">
        <v>3</v>
      </c>
      <c r="S1457" s="3040">
        <f>ROUND(K1446,2)*R1457</f>
        <v>429.87</v>
      </c>
    </row>
    <row r="1458" spans="1:19" ht="45" customHeight="1" x14ac:dyDescent="0.25">
      <c r="A1458" s="5100" t="s">
        <v>23</v>
      </c>
      <c r="B1458" s="5100" t="s">
        <v>427</v>
      </c>
      <c r="C1458" s="5100" t="s">
        <v>25</v>
      </c>
      <c r="D1458" s="5100" t="s">
        <v>428</v>
      </c>
      <c r="E1458" s="5100" t="s">
        <v>429</v>
      </c>
      <c r="F1458" s="5101">
        <f>R1458+R1459+R1460+R1461+R1462+R1463+R1464+R1465+R1466+R1467+R1468+R1469</f>
        <v>24</v>
      </c>
      <c r="G1458" s="5100" t="s">
        <v>174</v>
      </c>
      <c r="H1458" s="5102">
        <v>63.51</v>
      </c>
      <c r="I1458" s="5103">
        <v>63.51</v>
      </c>
      <c r="J1458" s="5104">
        <v>0.2288</v>
      </c>
      <c r="K1458" s="5105">
        <f>ROUND(I1458,2)+(ROUND(I1458,2)*J1458)</f>
        <v>78.041088000000002</v>
      </c>
      <c r="L1458" s="5106">
        <f>ROUND(S1458,2)+ROUND(S1459,2)+ROUND(S1460,2)+ROUND(S1461,2)+ROUND(S1462,2)+ROUND(S1463,2)+ROUND(S1464,2)+ROUND(S1465,2)+ROUND(S1466,2)+ROUND(S1467,2)+ROUND(S1468,2)+ROUND(S1469,2)</f>
        <v>1872.9599999999998</v>
      </c>
      <c r="M1458" s="5100"/>
      <c r="N1458" s="5100" t="s">
        <v>401</v>
      </c>
      <c r="O1458" s="5100" t="s">
        <v>402</v>
      </c>
      <c r="P1458" s="3041" t="s">
        <v>20</v>
      </c>
      <c r="Q1458" s="3041" t="s">
        <v>29</v>
      </c>
      <c r="R1458" s="3042">
        <v>2</v>
      </c>
      <c r="S1458" s="3043">
        <f>ROUND(K1458,2)*R1458</f>
        <v>156.08000000000001</v>
      </c>
    </row>
    <row r="1459" spans="1:19" ht="45" customHeight="1" x14ac:dyDescent="0.25">
      <c r="A1459" s="4666"/>
      <c r="B1459" s="4666"/>
      <c r="C1459" s="4666"/>
      <c r="D1459" s="4666"/>
      <c r="E1459" s="4666"/>
      <c r="F1459" s="4666"/>
      <c r="G1459" s="4666"/>
      <c r="H1459" s="4666"/>
      <c r="I1459" s="4666"/>
      <c r="J1459" s="4666"/>
      <c r="K1459" s="4666"/>
      <c r="L1459" s="4666"/>
      <c r="M1459" s="4666"/>
      <c r="N1459" s="4666"/>
      <c r="O1459" s="4666"/>
      <c r="P1459" s="3041" t="s">
        <v>30</v>
      </c>
      <c r="Q1459" s="3041" t="s">
        <v>37</v>
      </c>
      <c r="R1459" s="3044">
        <v>2</v>
      </c>
      <c r="S1459" s="3045">
        <f>ROUND(K1458,2)*R1459</f>
        <v>156.08000000000001</v>
      </c>
    </row>
    <row r="1460" spans="1:19" ht="45" customHeight="1" x14ac:dyDescent="0.25">
      <c r="A1460" s="4666"/>
      <c r="B1460" s="4666"/>
      <c r="C1460" s="4666"/>
      <c r="D1460" s="4666"/>
      <c r="E1460" s="4666"/>
      <c r="F1460" s="4666"/>
      <c r="G1460" s="4666"/>
      <c r="H1460" s="4666"/>
      <c r="I1460" s="4666"/>
      <c r="J1460" s="4666"/>
      <c r="K1460" s="4666"/>
      <c r="L1460" s="4666"/>
      <c r="M1460" s="4666"/>
      <c r="N1460" s="4666"/>
      <c r="O1460" s="4666"/>
      <c r="P1460" s="3041" t="s">
        <v>38</v>
      </c>
      <c r="Q1460" s="3041" t="s">
        <v>39</v>
      </c>
      <c r="R1460" s="3046">
        <v>2</v>
      </c>
      <c r="S1460" s="3047">
        <f>ROUND(K1458,2)*R1460</f>
        <v>156.08000000000001</v>
      </c>
    </row>
    <row r="1461" spans="1:19" ht="45" customHeight="1" x14ac:dyDescent="0.25">
      <c r="A1461" s="4666"/>
      <c r="B1461" s="4666"/>
      <c r="C1461" s="4666"/>
      <c r="D1461" s="4666"/>
      <c r="E1461" s="4666"/>
      <c r="F1461" s="4666"/>
      <c r="G1461" s="4666"/>
      <c r="H1461" s="4666"/>
      <c r="I1461" s="4666"/>
      <c r="J1461" s="4666"/>
      <c r="K1461" s="4666"/>
      <c r="L1461" s="4666"/>
      <c r="M1461" s="4666"/>
      <c r="N1461" s="4666"/>
      <c r="O1461" s="4666"/>
      <c r="P1461" s="3041" t="s">
        <v>40</v>
      </c>
      <c r="Q1461" s="3041" t="s">
        <v>41</v>
      </c>
      <c r="R1461" s="3048">
        <v>2</v>
      </c>
      <c r="S1461" s="3049">
        <f>ROUND(K1458,2)*R1461</f>
        <v>156.08000000000001</v>
      </c>
    </row>
    <row r="1462" spans="1:19" ht="45" customHeight="1" x14ac:dyDescent="0.25">
      <c r="A1462" s="4666"/>
      <c r="B1462" s="4666"/>
      <c r="C1462" s="4666"/>
      <c r="D1462" s="4666"/>
      <c r="E1462" s="4666"/>
      <c r="F1462" s="4666"/>
      <c r="G1462" s="4666"/>
      <c r="H1462" s="4666"/>
      <c r="I1462" s="4666"/>
      <c r="J1462" s="4666"/>
      <c r="K1462" s="4666"/>
      <c r="L1462" s="4666"/>
      <c r="M1462" s="4666"/>
      <c r="N1462" s="4666"/>
      <c r="O1462" s="4666"/>
      <c r="P1462" s="3041" t="s">
        <v>42</v>
      </c>
      <c r="Q1462" s="3041" t="s">
        <v>43</v>
      </c>
      <c r="R1462" s="3050">
        <v>2</v>
      </c>
      <c r="S1462" s="3051">
        <f>ROUND(K1458,2)*R1462</f>
        <v>156.08000000000001</v>
      </c>
    </row>
    <row r="1463" spans="1:19" ht="45" customHeight="1" x14ac:dyDescent="0.25">
      <c r="A1463" s="4666"/>
      <c r="B1463" s="4666"/>
      <c r="C1463" s="4666"/>
      <c r="D1463" s="4666"/>
      <c r="E1463" s="4666"/>
      <c r="F1463" s="4666"/>
      <c r="G1463" s="4666"/>
      <c r="H1463" s="4666"/>
      <c r="I1463" s="4666"/>
      <c r="J1463" s="4666"/>
      <c r="K1463" s="4666"/>
      <c r="L1463" s="4666"/>
      <c r="M1463" s="4666"/>
      <c r="N1463" s="4666"/>
      <c r="O1463" s="4666"/>
      <c r="P1463" s="3041" t="s">
        <v>44</v>
      </c>
      <c r="Q1463" s="3041" t="s">
        <v>45</v>
      </c>
      <c r="R1463" s="3052">
        <v>2</v>
      </c>
      <c r="S1463" s="3053">
        <f>ROUND(K1458,2)*R1463</f>
        <v>156.08000000000001</v>
      </c>
    </row>
    <row r="1464" spans="1:19" ht="45" customHeight="1" x14ac:dyDescent="0.25">
      <c r="A1464" s="4666"/>
      <c r="B1464" s="4666"/>
      <c r="C1464" s="4666"/>
      <c r="D1464" s="4666"/>
      <c r="E1464" s="4666"/>
      <c r="F1464" s="4666"/>
      <c r="G1464" s="4666"/>
      <c r="H1464" s="4666"/>
      <c r="I1464" s="4666"/>
      <c r="J1464" s="4666"/>
      <c r="K1464" s="4666"/>
      <c r="L1464" s="4666"/>
      <c r="M1464" s="4666"/>
      <c r="N1464" s="4666"/>
      <c r="O1464" s="4666"/>
      <c r="P1464" s="3041" t="s">
        <v>46</v>
      </c>
      <c r="Q1464" s="3041" t="s">
        <v>47</v>
      </c>
      <c r="R1464" s="3054">
        <v>2</v>
      </c>
      <c r="S1464" s="3055">
        <f>ROUND(K1458,2)*R1464</f>
        <v>156.08000000000001</v>
      </c>
    </row>
    <row r="1465" spans="1:19" ht="45" customHeight="1" x14ac:dyDescent="0.25">
      <c r="A1465" s="4666"/>
      <c r="B1465" s="4666"/>
      <c r="C1465" s="4666"/>
      <c r="D1465" s="4666"/>
      <c r="E1465" s="4666"/>
      <c r="F1465" s="4666"/>
      <c r="G1465" s="4666"/>
      <c r="H1465" s="4666"/>
      <c r="I1465" s="4666"/>
      <c r="J1465" s="4666"/>
      <c r="K1465" s="4666"/>
      <c r="L1465" s="4666"/>
      <c r="M1465" s="4666"/>
      <c r="N1465" s="4666"/>
      <c r="O1465" s="4666"/>
      <c r="P1465" s="3041" t="s">
        <v>48</v>
      </c>
      <c r="Q1465" s="3041" t="s">
        <v>49</v>
      </c>
      <c r="R1465" s="3056">
        <v>2</v>
      </c>
      <c r="S1465" s="3057">
        <f>ROUND(K1458,2)*R1465</f>
        <v>156.08000000000001</v>
      </c>
    </row>
    <row r="1466" spans="1:19" ht="45" customHeight="1" x14ac:dyDescent="0.25">
      <c r="A1466" s="4666"/>
      <c r="B1466" s="4666"/>
      <c r="C1466" s="4666"/>
      <c r="D1466" s="4666"/>
      <c r="E1466" s="4666"/>
      <c r="F1466" s="4666"/>
      <c r="G1466" s="4666"/>
      <c r="H1466" s="4666"/>
      <c r="I1466" s="4666"/>
      <c r="J1466" s="4666"/>
      <c r="K1466" s="4666"/>
      <c r="L1466" s="4666"/>
      <c r="M1466" s="4666"/>
      <c r="N1466" s="4666"/>
      <c r="O1466" s="4666"/>
      <c r="P1466" s="3041" t="s">
        <v>50</v>
      </c>
      <c r="Q1466" s="3041" t="s">
        <v>51</v>
      </c>
      <c r="R1466" s="3058">
        <v>2</v>
      </c>
      <c r="S1466" s="3059">
        <f>ROUND(K1458,2)*R1466</f>
        <v>156.08000000000001</v>
      </c>
    </row>
    <row r="1467" spans="1:19" ht="45" customHeight="1" x14ac:dyDescent="0.25">
      <c r="A1467" s="4666"/>
      <c r="B1467" s="4666"/>
      <c r="C1467" s="4666"/>
      <c r="D1467" s="4666"/>
      <c r="E1467" s="4666"/>
      <c r="F1467" s="4666"/>
      <c r="G1467" s="4666"/>
      <c r="H1467" s="4666"/>
      <c r="I1467" s="4666"/>
      <c r="J1467" s="4666"/>
      <c r="K1467" s="4666"/>
      <c r="L1467" s="4666"/>
      <c r="M1467" s="4666"/>
      <c r="N1467" s="4666"/>
      <c r="O1467" s="4666"/>
      <c r="P1467" s="3041" t="s">
        <v>52</v>
      </c>
      <c r="Q1467" s="3041" t="s">
        <v>53</v>
      </c>
      <c r="R1467" s="3060">
        <v>2</v>
      </c>
      <c r="S1467" s="3061">
        <f>ROUND(K1458,2)*R1467</f>
        <v>156.08000000000001</v>
      </c>
    </row>
    <row r="1468" spans="1:19" ht="45" customHeight="1" x14ac:dyDescent="0.25">
      <c r="A1468" s="4666"/>
      <c r="B1468" s="4666"/>
      <c r="C1468" s="4666"/>
      <c r="D1468" s="4666"/>
      <c r="E1468" s="4666"/>
      <c r="F1468" s="4666"/>
      <c r="G1468" s="4666"/>
      <c r="H1468" s="4666"/>
      <c r="I1468" s="4666"/>
      <c r="J1468" s="4666"/>
      <c r="K1468" s="4666"/>
      <c r="L1468" s="4666"/>
      <c r="M1468" s="4666"/>
      <c r="N1468" s="4666"/>
      <c r="O1468" s="4666"/>
      <c r="P1468" s="3041" t="s">
        <v>54</v>
      </c>
      <c r="Q1468" s="3041" t="s">
        <v>55</v>
      </c>
      <c r="R1468" s="3062">
        <v>2</v>
      </c>
      <c r="S1468" s="3063">
        <f>ROUND(K1458,2)*R1468</f>
        <v>156.08000000000001</v>
      </c>
    </row>
    <row r="1469" spans="1:19" ht="45" customHeight="1" x14ac:dyDescent="0.25">
      <c r="A1469" s="4666"/>
      <c r="B1469" s="4666"/>
      <c r="C1469" s="4666"/>
      <c r="D1469" s="4666"/>
      <c r="E1469" s="4666"/>
      <c r="F1469" s="4666"/>
      <c r="G1469" s="4666"/>
      <c r="H1469" s="4666"/>
      <c r="I1469" s="4666"/>
      <c r="J1469" s="4666"/>
      <c r="K1469" s="4666"/>
      <c r="L1469" s="4666"/>
      <c r="M1469" s="4666"/>
      <c r="N1469" s="4666"/>
      <c r="O1469" s="4666"/>
      <c r="P1469" s="3041" t="s">
        <v>56</v>
      </c>
      <c r="Q1469" s="3041" t="s">
        <v>57</v>
      </c>
      <c r="R1469" s="3064">
        <v>2</v>
      </c>
      <c r="S1469" s="3065">
        <f>ROUND(K1458,2)*R1469</f>
        <v>156.08000000000001</v>
      </c>
    </row>
    <row r="1470" spans="1:19" ht="45" customHeight="1" x14ac:dyDescent="0.25">
      <c r="A1470" s="5107" t="s">
        <v>23</v>
      </c>
      <c r="B1470" s="5107" t="s">
        <v>430</v>
      </c>
      <c r="C1470" s="5107" t="s">
        <v>25</v>
      </c>
      <c r="D1470" s="5107" t="s">
        <v>431</v>
      </c>
      <c r="E1470" s="5107" t="s">
        <v>432</v>
      </c>
      <c r="F1470" s="5108">
        <f>R1470+R1471+R1472+R1473+R1474+R1475+R1476+R1477+R1478+R1479+R1480+R1481</f>
        <v>48</v>
      </c>
      <c r="G1470" s="5107" t="s">
        <v>174</v>
      </c>
      <c r="H1470" s="5109">
        <v>13.73</v>
      </c>
      <c r="I1470" s="5110">
        <v>13.73</v>
      </c>
      <c r="J1470" s="5111">
        <v>0.2288</v>
      </c>
      <c r="K1470" s="5112">
        <f>ROUND(I1470,2)+(ROUND(I1470,2)*J1470)</f>
        <v>16.871424000000001</v>
      </c>
      <c r="L1470" s="5113">
        <f>ROUND(S1470,2)+ROUND(S1471,2)+ROUND(S1472,2)+ROUND(S1473,2)+ROUND(S1474,2)+ROUND(S1475,2)+ROUND(S1476,2)+ROUND(S1477,2)+ROUND(S1478,2)+ROUND(S1479,2)+ROUND(S1480,2)+ROUND(S1481,2)</f>
        <v>809.7600000000001</v>
      </c>
      <c r="M1470" s="5107"/>
      <c r="N1470" s="5107" t="s">
        <v>401</v>
      </c>
      <c r="O1470" s="5107" t="s">
        <v>402</v>
      </c>
      <c r="P1470" s="3066" t="s">
        <v>20</v>
      </c>
      <c r="Q1470" s="3066" t="s">
        <v>29</v>
      </c>
      <c r="R1470" s="3067">
        <v>4</v>
      </c>
      <c r="S1470" s="3068">
        <f>ROUND(K1470,2)*R1470</f>
        <v>67.48</v>
      </c>
    </row>
    <row r="1471" spans="1:19" ht="45" customHeight="1" x14ac:dyDescent="0.25">
      <c r="A1471" s="4666"/>
      <c r="B1471" s="4666"/>
      <c r="C1471" s="4666"/>
      <c r="D1471" s="4666"/>
      <c r="E1471" s="4666"/>
      <c r="F1471" s="4666"/>
      <c r="G1471" s="4666"/>
      <c r="H1471" s="4666"/>
      <c r="I1471" s="4666"/>
      <c r="J1471" s="4666"/>
      <c r="K1471" s="4666"/>
      <c r="L1471" s="4666"/>
      <c r="M1471" s="4666"/>
      <c r="N1471" s="4666"/>
      <c r="O1471" s="4666"/>
      <c r="P1471" s="3066" t="s">
        <v>30</v>
      </c>
      <c r="Q1471" s="3066" t="s">
        <v>37</v>
      </c>
      <c r="R1471" s="3069">
        <v>4</v>
      </c>
      <c r="S1471" s="3070">
        <f>ROUND(K1470,2)*R1471</f>
        <v>67.48</v>
      </c>
    </row>
    <row r="1472" spans="1:19" ht="45" customHeight="1" x14ac:dyDescent="0.25">
      <c r="A1472" s="4666"/>
      <c r="B1472" s="4666"/>
      <c r="C1472" s="4666"/>
      <c r="D1472" s="4666"/>
      <c r="E1472" s="4666"/>
      <c r="F1472" s="4666"/>
      <c r="G1472" s="4666"/>
      <c r="H1472" s="4666"/>
      <c r="I1472" s="4666"/>
      <c r="J1472" s="4666"/>
      <c r="K1472" s="4666"/>
      <c r="L1472" s="4666"/>
      <c r="M1472" s="4666"/>
      <c r="N1472" s="4666"/>
      <c r="O1472" s="4666"/>
      <c r="P1472" s="3066" t="s">
        <v>38</v>
      </c>
      <c r="Q1472" s="3066" t="s">
        <v>39</v>
      </c>
      <c r="R1472" s="3071">
        <v>4</v>
      </c>
      <c r="S1472" s="3072">
        <f>ROUND(K1470,2)*R1472</f>
        <v>67.48</v>
      </c>
    </row>
    <row r="1473" spans="1:19" ht="45" customHeight="1" x14ac:dyDescent="0.25">
      <c r="A1473" s="4666"/>
      <c r="B1473" s="4666"/>
      <c r="C1473" s="4666"/>
      <c r="D1473" s="4666"/>
      <c r="E1473" s="4666"/>
      <c r="F1473" s="4666"/>
      <c r="G1473" s="4666"/>
      <c r="H1473" s="4666"/>
      <c r="I1473" s="4666"/>
      <c r="J1473" s="4666"/>
      <c r="K1473" s="4666"/>
      <c r="L1473" s="4666"/>
      <c r="M1473" s="4666"/>
      <c r="N1473" s="4666"/>
      <c r="O1473" s="4666"/>
      <c r="P1473" s="3066" t="s">
        <v>40</v>
      </c>
      <c r="Q1473" s="3066" t="s">
        <v>41</v>
      </c>
      <c r="R1473" s="3073">
        <v>4</v>
      </c>
      <c r="S1473" s="3074">
        <f>ROUND(K1470,2)*R1473</f>
        <v>67.48</v>
      </c>
    </row>
    <row r="1474" spans="1:19" ht="45" customHeight="1" x14ac:dyDescent="0.25">
      <c r="A1474" s="4666"/>
      <c r="B1474" s="4666"/>
      <c r="C1474" s="4666"/>
      <c r="D1474" s="4666"/>
      <c r="E1474" s="4666"/>
      <c r="F1474" s="4666"/>
      <c r="G1474" s="4666"/>
      <c r="H1474" s="4666"/>
      <c r="I1474" s="4666"/>
      <c r="J1474" s="4666"/>
      <c r="K1474" s="4666"/>
      <c r="L1474" s="4666"/>
      <c r="M1474" s="4666"/>
      <c r="N1474" s="4666"/>
      <c r="O1474" s="4666"/>
      <c r="P1474" s="3066" t="s">
        <v>42</v>
      </c>
      <c r="Q1474" s="3066" t="s">
        <v>43</v>
      </c>
      <c r="R1474" s="3075">
        <v>4</v>
      </c>
      <c r="S1474" s="3076">
        <f>ROUND(K1470,2)*R1474</f>
        <v>67.48</v>
      </c>
    </row>
    <row r="1475" spans="1:19" ht="45" customHeight="1" x14ac:dyDescent="0.25">
      <c r="A1475" s="4666"/>
      <c r="B1475" s="4666"/>
      <c r="C1475" s="4666"/>
      <c r="D1475" s="4666"/>
      <c r="E1475" s="4666"/>
      <c r="F1475" s="4666"/>
      <c r="G1475" s="4666"/>
      <c r="H1475" s="4666"/>
      <c r="I1475" s="4666"/>
      <c r="J1475" s="4666"/>
      <c r="K1475" s="4666"/>
      <c r="L1475" s="4666"/>
      <c r="M1475" s="4666"/>
      <c r="N1475" s="4666"/>
      <c r="O1475" s="4666"/>
      <c r="P1475" s="3066" t="s">
        <v>44</v>
      </c>
      <c r="Q1475" s="3066" t="s">
        <v>45</v>
      </c>
      <c r="R1475" s="3077">
        <v>4</v>
      </c>
      <c r="S1475" s="3078">
        <f>ROUND(K1470,2)*R1475</f>
        <v>67.48</v>
      </c>
    </row>
    <row r="1476" spans="1:19" ht="45" customHeight="1" x14ac:dyDescent="0.25">
      <c r="A1476" s="4666"/>
      <c r="B1476" s="4666"/>
      <c r="C1476" s="4666"/>
      <c r="D1476" s="4666"/>
      <c r="E1476" s="4666"/>
      <c r="F1476" s="4666"/>
      <c r="G1476" s="4666"/>
      <c r="H1476" s="4666"/>
      <c r="I1476" s="4666"/>
      <c r="J1476" s="4666"/>
      <c r="K1476" s="4666"/>
      <c r="L1476" s="4666"/>
      <c r="M1476" s="4666"/>
      <c r="N1476" s="4666"/>
      <c r="O1476" s="4666"/>
      <c r="P1476" s="3066" t="s">
        <v>46</v>
      </c>
      <c r="Q1476" s="3066" t="s">
        <v>47</v>
      </c>
      <c r="R1476" s="3079">
        <v>4</v>
      </c>
      <c r="S1476" s="3080">
        <f>ROUND(K1470,2)*R1476</f>
        <v>67.48</v>
      </c>
    </row>
    <row r="1477" spans="1:19" ht="45" customHeight="1" x14ac:dyDescent="0.25">
      <c r="A1477" s="4666"/>
      <c r="B1477" s="4666"/>
      <c r="C1477" s="4666"/>
      <c r="D1477" s="4666"/>
      <c r="E1477" s="4666"/>
      <c r="F1477" s="4666"/>
      <c r="G1477" s="4666"/>
      <c r="H1477" s="4666"/>
      <c r="I1477" s="4666"/>
      <c r="J1477" s="4666"/>
      <c r="K1477" s="4666"/>
      <c r="L1477" s="4666"/>
      <c r="M1477" s="4666"/>
      <c r="N1477" s="4666"/>
      <c r="O1477" s="4666"/>
      <c r="P1477" s="3066" t="s">
        <v>48</v>
      </c>
      <c r="Q1477" s="3066" t="s">
        <v>49</v>
      </c>
      <c r="R1477" s="3081">
        <v>4</v>
      </c>
      <c r="S1477" s="3082">
        <f>ROUND(K1470,2)*R1477</f>
        <v>67.48</v>
      </c>
    </row>
    <row r="1478" spans="1:19" ht="45" customHeight="1" x14ac:dyDescent="0.25">
      <c r="A1478" s="4666"/>
      <c r="B1478" s="4666"/>
      <c r="C1478" s="4666"/>
      <c r="D1478" s="4666"/>
      <c r="E1478" s="4666"/>
      <c r="F1478" s="4666"/>
      <c r="G1478" s="4666"/>
      <c r="H1478" s="4666"/>
      <c r="I1478" s="4666"/>
      <c r="J1478" s="4666"/>
      <c r="K1478" s="4666"/>
      <c r="L1478" s="4666"/>
      <c r="M1478" s="4666"/>
      <c r="N1478" s="4666"/>
      <c r="O1478" s="4666"/>
      <c r="P1478" s="3066" t="s">
        <v>50</v>
      </c>
      <c r="Q1478" s="3066" t="s">
        <v>51</v>
      </c>
      <c r="R1478" s="3083">
        <v>4</v>
      </c>
      <c r="S1478" s="3084">
        <f>ROUND(K1470,2)*R1478</f>
        <v>67.48</v>
      </c>
    </row>
    <row r="1479" spans="1:19" ht="45" customHeight="1" x14ac:dyDescent="0.25">
      <c r="A1479" s="4666"/>
      <c r="B1479" s="4666"/>
      <c r="C1479" s="4666"/>
      <c r="D1479" s="4666"/>
      <c r="E1479" s="4666"/>
      <c r="F1479" s="4666"/>
      <c r="G1479" s="4666"/>
      <c r="H1479" s="4666"/>
      <c r="I1479" s="4666"/>
      <c r="J1479" s="4666"/>
      <c r="K1479" s="4666"/>
      <c r="L1479" s="4666"/>
      <c r="M1479" s="4666"/>
      <c r="N1479" s="4666"/>
      <c r="O1479" s="4666"/>
      <c r="P1479" s="3066" t="s">
        <v>52</v>
      </c>
      <c r="Q1479" s="3066" t="s">
        <v>53</v>
      </c>
      <c r="R1479" s="3085">
        <v>4</v>
      </c>
      <c r="S1479" s="3086">
        <f>ROUND(K1470,2)*R1479</f>
        <v>67.48</v>
      </c>
    </row>
    <row r="1480" spans="1:19" ht="45" customHeight="1" x14ac:dyDescent="0.25">
      <c r="A1480" s="4666"/>
      <c r="B1480" s="4666"/>
      <c r="C1480" s="4666"/>
      <c r="D1480" s="4666"/>
      <c r="E1480" s="4666"/>
      <c r="F1480" s="4666"/>
      <c r="G1480" s="4666"/>
      <c r="H1480" s="4666"/>
      <c r="I1480" s="4666"/>
      <c r="J1480" s="4666"/>
      <c r="K1480" s="4666"/>
      <c r="L1480" s="4666"/>
      <c r="M1480" s="4666"/>
      <c r="N1480" s="4666"/>
      <c r="O1480" s="4666"/>
      <c r="P1480" s="3066" t="s">
        <v>54</v>
      </c>
      <c r="Q1480" s="3066" t="s">
        <v>55</v>
      </c>
      <c r="R1480" s="3087">
        <v>4</v>
      </c>
      <c r="S1480" s="3088">
        <f>ROUND(K1470,2)*R1480</f>
        <v>67.48</v>
      </c>
    </row>
    <row r="1481" spans="1:19" ht="45" customHeight="1" x14ac:dyDescent="0.25">
      <c r="A1481" s="4666"/>
      <c r="B1481" s="4666"/>
      <c r="C1481" s="4666"/>
      <c r="D1481" s="4666"/>
      <c r="E1481" s="4666"/>
      <c r="F1481" s="4666"/>
      <c r="G1481" s="4666"/>
      <c r="H1481" s="4666"/>
      <c r="I1481" s="4666"/>
      <c r="J1481" s="4666"/>
      <c r="K1481" s="4666"/>
      <c r="L1481" s="4666"/>
      <c r="M1481" s="4666"/>
      <c r="N1481" s="4666"/>
      <c r="O1481" s="4666"/>
      <c r="P1481" s="3066" t="s">
        <v>56</v>
      </c>
      <c r="Q1481" s="3066" t="s">
        <v>57</v>
      </c>
      <c r="R1481" s="3089">
        <v>4</v>
      </c>
      <c r="S1481" s="3090">
        <f>ROUND(K1470,2)*R1481</f>
        <v>67.48</v>
      </c>
    </row>
    <row r="1482" spans="1:19" ht="45" customHeight="1" x14ac:dyDescent="0.25">
      <c r="A1482" s="5086" t="s">
        <v>23</v>
      </c>
      <c r="B1482" s="5086" t="s">
        <v>433</v>
      </c>
      <c r="C1482" s="5086" t="s">
        <v>25</v>
      </c>
      <c r="D1482" s="5086" t="s">
        <v>434</v>
      </c>
      <c r="E1482" s="5086" t="s">
        <v>435</v>
      </c>
      <c r="F1482" s="5087">
        <f>R1482+R1483+R1484+R1485+R1486+R1487+R1488+R1489+R1490+R1491+R1492+R1493</f>
        <v>12</v>
      </c>
      <c r="G1482" s="5086" t="s">
        <v>174</v>
      </c>
      <c r="H1482" s="5088">
        <v>187.9</v>
      </c>
      <c r="I1482" s="5089">
        <v>187.9</v>
      </c>
      <c r="J1482" s="5090">
        <v>0.2288</v>
      </c>
      <c r="K1482" s="5091">
        <f>ROUND(I1482,2)+(ROUND(I1482,2)*J1482)</f>
        <v>230.89152000000001</v>
      </c>
      <c r="L1482" s="5092">
        <f>ROUND(S1482,2)+ROUND(S1483,2)+ROUND(S1484,2)+ROUND(S1485,2)+ROUND(S1486,2)+ROUND(S1487,2)+ROUND(S1488,2)+ROUND(S1489,2)+ROUND(S1490,2)+ROUND(S1491,2)+ROUND(S1492,2)+ROUND(S1493,2)</f>
        <v>2770.6799999999989</v>
      </c>
      <c r="M1482" s="5086"/>
      <c r="N1482" s="5086" t="s">
        <v>401</v>
      </c>
      <c r="O1482" s="5086" t="s">
        <v>402</v>
      </c>
      <c r="P1482" s="3091" t="s">
        <v>20</v>
      </c>
      <c r="Q1482" s="3091" t="s">
        <v>29</v>
      </c>
      <c r="R1482" s="3092">
        <v>1</v>
      </c>
      <c r="S1482" s="3093">
        <f>ROUND(K1482,2)*R1482</f>
        <v>230.89</v>
      </c>
    </row>
    <row r="1483" spans="1:19" ht="45" customHeight="1" x14ac:dyDescent="0.25">
      <c r="A1483" s="4666"/>
      <c r="B1483" s="4666"/>
      <c r="C1483" s="4666"/>
      <c r="D1483" s="4666"/>
      <c r="E1483" s="4666"/>
      <c r="F1483" s="4666"/>
      <c r="G1483" s="4666"/>
      <c r="H1483" s="4666"/>
      <c r="I1483" s="4666"/>
      <c r="J1483" s="4666"/>
      <c r="K1483" s="4666"/>
      <c r="L1483" s="4666"/>
      <c r="M1483" s="4666"/>
      <c r="N1483" s="4666"/>
      <c r="O1483" s="4666"/>
      <c r="P1483" s="3091" t="s">
        <v>30</v>
      </c>
      <c r="Q1483" s="3091" t="s">
        <v>37</v>
      </c>
      <c r="R1483" s="3094">
        <v>1</v>
      </c>
      <c r="S1483" s="3095">
        <f>ROUND(K1482,2)*R1483</f>
        <v>230.89</v>
      </c>
    </row>
    <row r="1484" spans="1:19" ht="45" customHeight="1" x14ac:dyDescent="0.25">
      <c r="A1484" s="4666"/>
      <c r="B1484" s="4666"/>
      <c r="C1484" s="4666"/>
      <c r="D1484" s="4666"/>
      <c r="E1484" s="4666"/>
      <c r="F1484" s="4666"/>
      <c r="G1484" s="4666"/>
      <c r="H1484" s="4666"/>
      <c r="I1484" s="4666"/>
      <c r="J1484" s="4666"/>
      <c r="K1484" s="4666"/>
      <c r="L1484" s="4666"/>
      <c r="M1484" s="4666"/>
      <c r="N1484" s="4666"/>
      <c r="O1484" s="4666"/>
      <c r="P1484" s="3091" t="s">
        <v>38</v>
      </c>
      <c r="Q1484" s="3091" t="s">
        <v>39</v>
      </c>
      <c r="R1484" s="3096">
        <v>1</v>
      </c>
      <c r="S1484" s="3097">
        <f>ROUND(K1482,2)*R1484</f>
        <v>230.89</v>
      </c>
    </row>
    <row r="1485" spans="1:19" ht="45" customHeight="1" x14ac:dyDescent="0.25">
      <c r="A1485" s="4666"/>
      <c r="B1485" s="4666"/>
      <c r="C1485" s="4666"/>
      <c r="D1485" s="4666"/>
      <c r="E1485" s="4666"/>
      <c r="F1485" s="4666"/>
      <c r="G1485" s="4666"/>
      <c r="H1485" s="4666"/>
      <c r="I1485" s="4666"/>
      <c r="J1485" s="4666"/>
      <c r="K1485" s="4666"/>
      <c r="L1485" s="4666"/>
      <c r="M1485" s="4666"/>
      <c r="N1485" s="4666"/>
      <c r="O1485" s="4666"/>
      <c r="P1485" s="3091" t="s">
        <v>40</v>
      </c>
      <c r="Q1485" s="3091" t="s">
        <v>41</v>
      </c>
      <c r="R1485" s="3098">
        <v>1</v>
      </c>
      <c r="S1485" s="3099">
        <f>ROUND(K1482,2)*R1485</f>
        <v>230.89</v>
      </c>
    </row>
    <row r="1486" spans="1:19" ht="45" customHeight="1" x14ac:dyDescent="0.25">
      <c r="A1486" s="4666"/>
      <c r="B1486" s="4666"/>
      <c r="C1486" s="4666"/>
      <c r="D1486" s="4666"/>
      <c r="E1486" s="4666"/>
      <c r="F1486" s="4666"/>
      <c r="G1486" s="4666"/>
      <c r="H1486" s="4666"/>
      <c r="I1486" s="4666"/>
      <c r="J1486" s="4666"/>
      <c r="K1486" s="4666"/>
      <c r="L1486" s="4666"/>
      <c r="M1486" s="4666"/>
      <c r="N1486" s="4666"/>
      <c r="O1486" s="4666"/>
      <c r="P1486" s="3091" t="s">
        <v>42</v>
      </c>
      <c r="Q1486" s="3091" t="s">
        <v>43</v>
      </c>
      <c r="R1486" s="3100">
        <v>1</v>
      </c>
      <c r="S1486" s="3101">
        <f>ROUND(K1482,2)*R1486</f>
        <v>230.89</v>
      </c>
    </row>
    <row r="1487" spans="1:19" ht="45" customHeight="1" x14ac:dyDescent="0.25">
      <c r="A1487" s="4666"/>
      <c r="B1487" s="4666"/>
      <c r="C1487" s="4666"/>
      <c r="D1487" s="4666"/>
      <c r="E1487" s="4666"/>
      <c r="F1487" s="4666"/>
      <c r="G1487" s="4666"/>
      <c r="H1487" s="4666"/>
      <c r="I1487" s="4666"/>
      <c r="J1487" s="4666"/>
      <c r="K1487" s="4666"/>
      <c r="L1487" s="4666"/>
      <c r="M1487" s="4666"/>
      <c r="N1487" s="4666"/>
      <c r="O1487" s="4666"/>
      <c r="P1487" s="3091" t="s">
        <v>44</v>
      </c>
      <c r="Q1487" s="3091" t="s">
        <v>45</v>
      </c>
      <c r="R1487" s="3102">
        <v>1</v>
      </c>
      <c r="S1487" s="3103">
        <f>ROUND(K1482,2)*R1487</f>
        <v>230.89</v>
      </c>
    </row>
    <row r="1488" spans="1:19" ht="45" customHeight="1" x14ac:dyDescent="0.25">
      <c r="A1488" s="4666"/>
      <c r="B1488" s="4666"/>
      <c r="C1488" s="4666"/>
      <c r="D1488" s="4666"/>
      <c r="E1488" s="4666"/>
      <c r="F1488" s="4666"/>
      <c r="G1488" s="4666"/>
      <c r="H1488" s="4666"/>
      <c r="I1488" s="4666"/>
      <c r="J1488" s="4666"/>
      <c r="K1488" s="4666"/>
      <c r="L1488" s="4666"/>
      <c r="M1488" s="4666"/>
      <c r="N1488" s="4666"/>
      <c r="O1488" s="4666"/>
      <c r="P1488" s="3091" t="s">
        <v>46</v>
      </c>
      <c r="Q1488" s="3091" t="s">
        <v>47</v>
      </c>
      <c r="R1488" s="3104">
        <v>1</v>
      </c>
      <c r="S1488" s="3105">
        <f>ROUND(K1482,2)*R1488</f>
        <v>230.89</v>
      </c>
    </row>
    <row r="1489" spans="1:19" ht="45" customHeight="1" x14ac:dyDescent="0.25">
      <c r="A1489" s="4666"/>
      <c r="B1489" s="4666"/>
      <c r="C1489" s="4666"/>
      <c r="D1489" s="4666"/>
      <c r="E1489" s="4666"/>
      <c r="F1489" s="4666"/>
      <c r="G1489" s="4666"/>
      <c r="H1489" s="4666"/>
      <c r="I1489" s="4666"/>
      <c r="J1489" s="4666"/>
      <c r="K1489" s="4666"/>
      <c r="L1489" s="4666"/>
      <c r="M1489" s="4666"/>
      <c r="N1489" s="4666"/>
      <c r="O1489" s="4666"/>
      <c r="P1489" s="3091" t="s">
        <v>48</v>
      </c>
      <c r="Q1489" s="3091" t="s">
        <v>49</v>
      </c>
      <c r="R1489" s="3106">
        <v>1</v>
      </c>
      <c r="S1489" s="3107">
        <f>ROUND(K1482,2)*R1489</f>
        <v>230.89</v>
      </c>
    </row>
    <row r="1490" spans="1:19" ht="45" customHeight="1" x14ac:dyDescent="0.25">
      <c r="A1490" s="4666"/>
      <c r="B1490" s="4666"/>
      <c r="C1490" s="4666"/>
      <c r="D1490" s="4666"/>
      <c r="E1490" s="4666"/>
      <c r="F1490" s="4666"/>
      <c r="G1490" s="4666"/>
      <c r="H1490" s="4666"/>
      <c r="I1490" s="4666"/>
      <c r="J1490" s="4666"/>
      <c r="K1490" s="4666"/>
      <c r="L1490" s="4666"/>
      <c r="M1490" s="4666"/>
      <c r="N1490" s="4666"/>
      <c r="O1490" s="4666"/>
      <c r="P1490" s="3091" t="s">
        <v>50</v>
      </c>
      <c r="Q1490" s="3091" t="s">
        <v>51</v>
      </c>
      <c r="R1490" s="3108">
        <v>1</v>
      </c>
      <c r="S1490" s="3109">
        <f>ROUND(K1482,2)*R1490</f>
        <v>230.89</v>
      </c>
    </row>
    <row r="1491" spans="1:19" ht="45" customHeight="1" x14ac:dyDescent="0.25">
      <c r="A1491" s="4666"/>
      <c r="B1491" s="4666"/>
      <c r="C1491" s="4666"/>
      <c r="D1491" s="4666"/>
      <c r="E1491" s="4666"/>
      <c r="F1491" s="4666"/>
      <c r="G1491" s="4666"/>
      <c r="H1491" s="4666"/>
      <c r="I1491" s="4666"/>
      <c r="J1491" s="4666"/>
      <c r="K1491" s="4666"/>
      <c r="L1491" s="4666"/>
      <c r="M1491" s="4666"/>
      <c r="N1491" s="4666"/>
      <c r="O1491" s="4666"/>
      <c r="P1491" s="3091" t="s">
        <v>52</v>
      </c>
      <c r="Q1491" s="3091" t="s">
        <v>53</v>
      </c>
      <c r="R1491" s="3110">
        <v>1</v>
      </c>
      <c r="S1491" s="3111">
        <f>ROUND(K1482,2)*R1491</f>
        <v>230.89</v>
      </c>
    </row>
    <row r="1492" spans="1:19" ht="45" customHeight="1" x14ac:dyDescent="0.25">
      <c r="A1492" s="4666"/>
      <c r="B1492" s="4666"/>
      <c r="C1492" s="4666"/>
      <c r="D1492" s="4666"/>
      <c r="E1492" s="4666"/>
      <c r="F1492" s="4666"/>
      <c r="G1492" s="4666"/>
      <c r="H1492" s="4666"/>
      <c r="I1492" s="4666"/>
      <c r="J1492" s="4666"/>
      <c r="K1492" s="4666"/>
      <c r="L1492" s="4666"/>
      <c r="M1492" s="4666"/>
      <c r="N1492" s="4666"/>
      <c r="O1492" s="4666"/>
      <c r="P1492" s="3091" t="s">
        <v>54</v>
      </c>
      <c r="Q1492" s="3091" t="s">
        <v>55</v>
      </c>
      <c r="R1492" s="3112">
        <v>1</v>
      </c>
      <c r="S1492" s="3113">
        <f>ROUND(K1482,2)*R1492</f>
        <v>230.89</v>
      </c>
    </row>
    <row r="1493" spans="1:19" ht="45" customHeight="1" x14ac:dyDescent="0.25">
      <c r="A1493" s="4666"/>
      <c r="B1493" s="4666"/>
      <c r="C1493" s="4666"/>
      <c r="D1493" s="4666"/>
      <c r="E1493" s="4666"/>
      <c r="F1493" s="4666"/>
      <c r="G1493" s="4666"/>
      <c r="H1493" s="4666"/>
      <c r="I1493" s="4666"/>
      <c r="J1493" s="4666"/>
      <c r="K1493" s="4666"/>
      <c r="L1493" s="4666"/>
      <c r="M1493" s="4666"/>
      <c r="N1493" s="4666"/>
      <c r="O1493" s="4666"/>
      <c r="P1493" s="3091" t="s">
        <v>56</v>
      </c>
      <c r="Q1493" s="3091" t="s">
        <v>57</v>
      </c>
      <c r="R1493" s="3114">
        <v>1</v>
      </c>
      <c r="S1493" s="3115">
        <f>ROUND(K1482,2)*R1493</f>
        <v>230.89</v>
      </c>
    </row>
    <row r="1494" spans="1:19" ht="45" customHeight="1" x14ac:dyDescent="0.25">
      <c r="A1494" s="5093" t="s">
        <v>23</v>
      </c>
      <c r="B1494" s="5093" t="s">
        <v>436</v>
      </c>
      <c r="C1494" s="5093" t="s">
        <v>398</v>
      </c>
      <c r="D1494" s="5093" t="s">
        <v>437</v>
      </c>
      <c r="E1494" s="5093" t="s">
        <v>438</v>
      </c>
      <c r="F1494" s="5094">
        <f>R1494+R1495+R1496+R1497+R1498+R1499+R1500+R1501+R1502+R1503+R1504+R1505</f>
        <v>12</v>
      </c>
      <c r="G1494" s="5093" t="s">
        <v>174</v>
      </c>
      <c r="H1494" s="5095">
        <v>161.28</v>
      </c>
      <c r="I1494" s="5096">
        <v>161.28</v>
      </c>
      <c r="J1494" s="5097">
        <v>0.2288</v>
      </c>
      <c r="K1494" s="5098">
        <f>ROUND(I1494,2)+(ROUND(I1494,2)*J1494)</f>
        <v>198.18086399999999</v>
      </c>
      <c r="L1494" s="5099">
        <f>ROUND(S1494,2)+ROUND(S1495,2)+ROUND(S1496,2)+ROUND(S1497,2)+ROUND(S1498,2)+ROUND(S1499,2)+ROUND(S1500,2)+ROUND(S1501,2)+ROUND(S1502,2)+ROUND(S1503,2)+ROUND(S1504,2)+ROUND(S1505,2)</f>
        <v>2378.1600000000003</v>
      </c>
      <c r="M1494" s="5093"/>
      <c r="N1494" s="5093" t="s">
        <v>401</v>
      </c>
      <c r="O1494" s="5093" t="s">
        <v>402</v>
      </c>
      <c r="P1494" s="3116" t="s">
        <v>20</v>
      </c>
      <c r="Q1494" s="3116" t="s">
        <v>29</v>
      </c>
      <c r="R1494" s="3117">
        <v>1</v>
      </c>
      <c r="S1494" s="3118">
        <f>ROUND(K1494,2)*R1494</f>
        <v>198.18</v>
      </c>
    </row>
    <row r="1495" spans="1:19" ht="45" customHeight="1" x14ac:dyDescent="0.25">
      <c r="A1495" s="4666"/>
      <c r="B1495" s="4666"/>
      <c r="C1495" s="4666"/>
      <c r="D1495" s="4666"/>
      <c r="E1495" s="4666"/>
      <c r="F1495" s="4666"/>
      <c r="G1495" s="4666"/>
      <c r="H1495" s="4666"/>
      <c r="I1495" s="4666"/>
      <c r="J1495" s="4666"/>
      <c r="K1495" s="4666"/>
      <c r="L1495" s="4666"/>
      <c r="M1495" s="4666"/>
      <c r="N1495" s="4666"/>
      <c r="O1495" s="4666"/>
      <c r="P1495" s="3116" t="s">
        <v>30</v>
      </c>
      <c r="Q1495" s="3116" t="s">
        <v>37</v>
      </c>
      <c r="R1495" s="3119">
        <v>1</v>
      </c>
      <c r="S1495" s="3120">
        <f>ROUND(K1494,2)*R1495</f>
        <v>198.18</v>
      </c>
    </row>
    <row r="1496" spans="1:19" ht="45" customHeight="1" x14ac:dyDescent="0.25">
      <c r="A1496" s="4666"/>
      <c r="B1496" s="4666"/>
      <c r="C1496" s="4666"/>
      <c r="D1496" s="4666"/>
      <c r="E1496" s="4666"/>
      <c r="F1496" s="4666"/>
      <c r="G1496" s="4666"/>
      <c r="H1496" s="4666"/>
      <c r="I1496" s="4666"/>
      <c r="J1496" s="4666"/>
      <c r="K1496" s="4666"/>
      <c r="L1496" s="4666"/>
      <c r="M1496" s="4666"/>
      <c r="N1496" s="4666"/>
      <c r="O1496" s="4666"/>
      <c r="P1496" s="3116" t="s">
        <v>38</v>
      </c>
      <c r="Q1496" s="3116" t="s">
        <v>39</v>
      </c>
      <c r="R1496" s="3121">
        <v>1</v>
      </c>
      <c r="S1496" s="3122">
        <f>ROUND(K1494,2)*R1496</f>
        <v>198.18</v>
      </c>
    </row>
    <row r="1497" spans="1:19" ht="45" customHeight="1" x14ac:dyDescent="0.25">
      <c r="A1497" s="4666"/>
      <c r="B1497" s="4666"/>
      <c r="C1497" s="4666"/>
      <c r="D1497" s="4666"/>
      <c r="E1497" s="4666"/>
      <c r="F1497" s="4666"/>
      <c r="G1497" s="4666"/>
      <c r="H1497" s="4666"/>
      <c r="I1497" s="4666"/>
      <c r="J1497" s="4666"/>
      <c r="K1497" s="4666"/>
      <c r="L1497" s="4666"/>
      <c r="M1497" s="4666"/>
      <c r="N1497" s="4666"/>
      <c r="O1497" s="4666"/>
      <c r="P1497" s="3116" t="s">
        <v>40</v>
      </c>
      <c r="Q1497" s="3116" t="s">
        <v>41</v>
      </c>
      <c r="R1497" s="3123">
        <v>1</v>
      </c>
      <c r="S1497" s="3124">
        <f>ROUND(K1494,2)*R1497</f>
        <v>198.18</v>
      </c>
    </row>
    <row r="1498" spans="1:19" ht="45" customHeight="1" x14ac:dyDescent="0.25">
      <c r="A1498" s="4666"/>
      <c r="B1498" s="4666"/>
      <c r="C1498" s="4666"/>
      <c r="D1498" s="4666"/>
      <c r="E1498" s="4666"/>
      <c r="F1498" s="4666"/>
      <c r="G1498" s="4666"/>
      <c r="H1498" s="4666"/>
      <c r="I1498" s="4666"/>
      <c r="J1498" s="4666"/>
      <c r="K1498" s="4666"/>
      <c r="L1498" s="4666"/>
      <c r="M1498" s="4666"/>
      <c r="N1498" s="4666"/>
      <c r="O1498" s="4666"/>
      <c r="P1498" s="3116" t="s">
        <v>42</v>
      </c>
      <c r="Q1498" s="3116" t="s">
        <v>43</v>
      </c>
      <c r="R1498" s="3125">
        <v>1</v>
      </c>
      <c r="S1498" s="3126">
        <f>ROUND(K1494,2)*R1498</f>
        <v>198.18</v>
      </c>
    </row>
    <row r="1499" spans="1:19" ht="45" customHeight="1" x14ac:dyDescent="0.25">
      <c r="A1499" s="4666"/>
      <c r="B1499" s="4666"/>
      <c r="C1499" s="4666"/>
      <c r="D1499" s="4666"/>
      <c r="E1499" s="4666"/>
      <c r="F1499" s="4666"/>
      <c r="G1499" s="4666"/>
      <c r="H1499" s="4666"/>
      <c r="I1499" s="4666"/>
      <c r="J1499" s="4666"/>
      <c r="K1499" s="4666"/>
      <c r="L1499" s="4666"/>
      <c r="M1499" s="4666"/>
      <c r="N1499" s="4666"/>
      <c r="O1499" s="4666"/>
      <c r="P1499" s="3116" t="s">
        <v>44</v>
      </c>
      <c r="Q1499" s="3116" t="s">
        <v>45</v>
      </c>
      <c r="R1499" s="3127">
        <v>1</v>
      </c>
      <c r="S1499" s="3128">
        <f>ROUND(K1494,2)*R1499</f>
        <v>198.18</v>
      </c>
    </row>
    <row r="1500" spans="1:19" ht="45" customHeight="1" x14ac:dyDescent="0.25">
      <c r="A1500" s="4666"/>
      <c r="B1500" s="4666"/>
      <c r="C1500" s="4666"/>
      <c r="D1500" s="4666"/>
      <c r="E1500" s="4666"/>
      <c r="F1500" s="4666"/>
      <c r="G1500" s="4666"/>
      <c r="H1500" s="4666"/>
      <c r="I1500" s="4666"/>
      <c r="J1500" s="4666"/>
      <c r="K1500" s="4666"/>
      <c r="L1500" s="4666"/>
      <c r="M1500" s="4666"/>
      <c r="N1500" s="4666"/>
      <c r="O1500" s="4666"/>
      <c r="P1500" s="3116" t="s">
        <v>46</v>
      </c>
      <c r="Q1500" s="3116" t="s">
        <v>47</v>
      </c>
      <c r="R1500" s="3129">
        <v>1</v>
      </c>
      <c r="S1500" s="3130">
        <f>ROUND(K1494,2)*R1500</f>
        <v>198.18</v>
      </c>
    </row>
    <row r="1501" spans="1:19" ht="45" customHeight="1" x14ac:dyDescent="0.25">
      <c r="A1501" s="4666"/>
      <c r="B1501" s="4666"/>
      <c r="C1501" s="4666"/>
      <c r="D1501" s="4666"/>
      <c r="E1501" s="4666"/>
      <c r="F1501" s="4666"/>
      <c r="G1501" s="4666"/>
      <c r="H1501" s="4666"/>
      <c r="I1501" s="4666"/>
      <c r="J1501" s="4666"/>
      <c r="K1501" s="4666"/>
      <c r="L1501" s="4666"/>
      <c r="M1501" s="4666"/>
      <c r="N1501" s="4666"/>
      <c r="O1501" s="4666"/>
      <c r="P1501" s="3116" t="s">
        <v>48</v>
      </c>
      <c r="Q1501" s="3116" t="s">
        <v>49</v>
      </c>
      <c r="R1501" s="3131">
        <v>1</v>
      </c>
      <c r="S1501" s="3132">
        <f>ROUND(K1494,2)*R1501</f>
        <v>198.18</v>
      </c>
    </row>
    <row r="1502" spans="1:19" ht="45" customHeight="1" x14ac:dyDescent="0.25">
      <c r="A1502" s="4666"/>
      <c r="B1502" s="4666"/>
      <c r="C1502" s="4666"/>
      <c r="D1502" s="4666"/>
      <c r="E1502" s="4666"/>
      <c r="F1502" s="4666"/>
      <c r="G1502" s="4666"/>
      <c r="H1502" s="4666"/>
      <c r="I1502" s="4666"/>
      <c r="J1502" s="4666"/>
      <c r="K1502" s="4666"/>
      <c r="L1502" s="4666"/>
      <c r="M1502" s="4666"/>
      <c r="N1502" s="4666"/>
      <c r="O1502" s="4666"/>
      <c r="P1502" s="3116" t="s">
        <v>50</v>
      </c>
      <c r="Q1502" s="3116" t="s">
        <v>51</v>
      </c>
      <c r="R1502" s="3133">
        <v>1</v>
      </c>
      <c r="S1502" s="3134">
        <f>ROUND(K1494,2)*R1502</f>
        <v>198.18</v>
      </c>
    </row>
    <row r="1503" spans="1:19" ht="45" customHeight="1" x14ac:dyDescent="0.25">
      <c r="A1503" s="4666"/>
      <c r="B1503" s="4666"/>
      <c r="C1503" s="4666"/>
      <c r="D1503" s="4666"/>
      <c r="E1503" s="4666"/>
      <c r="F1503" s="4666"/>
      <c r="G1503" s="4666"/>
      <c r="H1503" s="4666"/>
      <c r="I1503" s="4666"/>
      <c r="J1503" s="4666"/>
      <c r="K1503" s="4666"/>
      <c r="L1503" s="4666"/>
      <c r="M1503" s="4666"/>
      <c r="N1503" s="4666"/>
      <c r="O1503" s="4666"/>
      <c r="P1503" s="3116" t="s">
        <v>52</v>
      </c>
      <c r="Q1503" s="3116" t="s">
        <v>53</v>
      </c>
      <c r="R1503" s="3135">
        <v>1</v>
      </c>
      <c r="S1503" s="3136">
        <f>ROUND(K1494,2)*R1503</f>
        <v>198.18</v>
      </c>
    </row>
    <row r="1504" spans="1:19" ht="45" customHeight="1" x14ac:dyDescent="0.25">
      <c r="A1504" s="4666"/>
      <c r="B1504" s="4666"/>
      <c r="C1504" s="4666"/>
      <c r="D1504" s="4666"/>
      <c r="E1504" s="4666"/>
      <c r="F1504" s="4666"/>
      <c r="G1504" s="4666"/>
      <c r="H1504" s="4666"/>
      <c r="I1504" s="4666"/>
      <c r="J1504" s="4666"/>
      <c r="K1504" s="4666"/>
      <c r="L1504" s="4666"/>
      <c r="M1504" s="4666"/>
      <c r="N1504" s="4666"/>
      <c r="O1504" s="4666"/>
      <c r="P1504" s="3116" t="s">
        <v>54</v>
      </c>
      <c r="Q1504" s="3116" t="s">
        <v>55</v>
      </c>
      <c r="R1504" s="3137">
        <v>1</v>
      </c>
      <c r="S1504" s="3138">
        <f>ROUND(K1494,2)*R1504</f>
        <v>198.18</v>
      </c>
    </row>
    <row r="1505" spans="1:19" ht="45" customHeight="1" x14ac:dyDescent="0.25">
      <c r="A1505" s="4666"/>
      <c r="B1505" s="4666"/>
      <c r="C1505" s="4666"/>
      <c r="D1505" s="4666"/>
      <c r="E1505" s="4666"/>
      <c r="F1505" s="4666"/>
      <c r="G1505" s="4666"/>
      <c r="H1505" s="4666"/>
      <c r="I1505" s="4666"/>
      <c r="J1505" s="4666"/>
      <c r="K1505" s="4666"/>
      <c r="L1505" s="4666"/>
      <c r="M1505" s="4666"/>
      <c r="N1505" s="4666"/>
      <c r="O1505" s="4666"/>
      <c r="P1505" s="3116" t="s">
        <v>56</v>
      </c>
      <c r="Q1505" s="3116" t="s">
        <v>57</v>
      </c>
      <c r="R1505" s="3139">
        <v>1</v>
      </c>
      <c r="S1505" s="3140">
        <f>ROUND(K1494,2)*R1505</f>
        <v>198.18</v>
      </c>
    </row>
    <row r="1506" spans="1:19" ht="45" customHeight="1" x14ac:dyDescent="0.25">
      <c r="A1506" s="5072" t="s">
        <v>23</v>
      </c>
      <c r="B1506" s="5072" t="s">
        <v>439</v>
      </c>
      <c r="C1506" s="5072" t="s">
        <v>25</v>
      </c>
      <c r="D1506" s="5072" t="s">
        <v>440</v>
      </c>
      <c r="E1506" s="5072" t="s">
        <v>441</v>
      </c>
      <c r="F1506" s="5073">
        <f>R1506+R1507+R1508+R1509+R1510+R1511+R1512+R1513+R1514+R1515+R1516+R1517</f>
        <v>12</v>
      </c>
      <c r="G1506" s="5072" t="s">
        <v>174</v>
      </c>
      <c r="H1506" s="5074">
        <v>48.95</v>
      </c>
      <c r="I1506" s="5075">
        <v>48.95</v>
      </c>
      <c r="J1506" s="5076">
        <v>0.2288</v>
      </c>
      <c r="K1506" s="5077">
        <f>ROUND(I1506,2)+(ROUND(I1506,2)*J1506)</f>
        <v>60.149760000000001</v>
      </c>
      <c r="L1506" s="5078">
        <f>ROUND(S1506,2)+ROUND(S1507,2)+ROUND(S1508,2)+ROUND(S1509,2)+ROUND(S1510,2)+ROUND(S1511,2)+ROUND(S1512,2)+ROUND(S1513,2)+ROUND(S1514,2)+ROUND(S1515,2)+ROUND(S1516,2)+ROUND(S1517,2)</f>
        <v>721.79999999999984</v>
      </c>
      <c r="M1506" s="5072"/>
      <c r="N1506" s="5072" t="s">
        <v>401</v>
      </c>
      <c r="O1506" s="5072" t="s">
        <v>402</v>
      </c>
      <c r="P1506" s="3141" t="s">
        <v>20</v>
      </c>
      <c r="Q1506" s="3141" t="s">
        <v>29</v>
      </c>
      <c r="R1506" s="3142">
        <v>1</v>
      </c>
      <c r="S1506" s="3143">
        <f>ROUND(K1506,2)*R1506</f>
        <v>60.15</v>
      </c>
    </row>
    <row r="1507" spans="1:19" ht="45" customHeight="1" x14ac:dyDescent="0.25">
      <c r="A1507" s="4666"/>
      <c r="B1507" s="4666"/>
      <c r="C1507" s="4666"/>
      <c r="D1507" s="4666"/>
      <c r="E1507" s="4666"/>
      <c r="F1507" s="4666"/>
      <c r="G1507" s="4666"/>
      <c r="H1507" s="4666"/>
      <c r="I1507" s="4666"/>
      <c r="J1507" s="4666"/>
      <c r="K1507" s="4666"/>
      <c r="L1507" s="4666"/>
      <c r="M1507" s="4666"/>
      <c r="N1507" s="4666"/>
      <c r="O1507" s="4666"/>
      <c r="P1507" s="3141" t="s">
        <v>30</v>
      </c>
      <c r="Q1507" s="3141" t="s">
        <v>37</v>
      </c>
      <c r="R1507" s="3144">
        <v>1</v>
      </c>
      <c r="S1507" s="3145">
        <f>ROUND(K1506,2)*R1507</f>
        <v>60.15</v>
      </c>
    </row>
    <row r="1508" spans="1:19" ht="45" customHeight="1" x14ac:dyDescent="0.25">
      <c r="A1508" s="4666"/>
      <c r="B1508" s="4666"/>
      <c r="C1508" s="4666"/>
      <c r="D1508" s="4666"/>
      <c r="E1508" s="4666"/>
      <c r="F1508" s="4666"/>
      <c r="G1508" s="4666"/>
      <c r="H1508" s="4666"/>
      <c r="I1508" s="4666"/>
      <c r="J1508" s="4666"/>
      <c r="K1508" s="4666"/>
      <c r="L1508" s="4666"/>
      <c r="M1508" s="4666"/>
      <c r="N1508" s="4666"/>
      <c r="O1508" s="4666"/>
      <c r="P1508" s="3141" t="s">
        <v>38</v>
      </c>
      <c r="Q1508" s="3141" t="s">
        <v>39</v>
      </c>
      <c r="R1508" s="3146">
        <v>1</v>
      </c>
      <c r="S1508" s="3147">
        <f>ROUND(K1506,2)*R1508</f>
        <v>60.15</v>
      </c>
    </row>
    <row r="1509" spans="1:19" ht="45" customHeight="1" x14ac:dyDescent="0.25">
      <c r="A1509" s="4666"/>
      <c r="B1509" s="4666"/>
      <c r="C1509" s="4666"/>
      <c r="D1509" s="4666"/>
      <c r="E1509" s="4666"/>
      <c r="F1509" s="4666"/>
      <c r="G1509" s="4666"/>
      <c r="H1509" s="4666"/>
      <c r="I1509" s="4666"/>
      <c r="J1509" s="4666"/>
      <c r="K1509" s="4666"/>
      <c r="L1509" s="4666"/>
      <c r="M1509" s="4666"/>
      <c r="N1509" s="4666"/>
      <c r="O1509" s="4666"/>
      <c r="P1509" s="3141" t="s">
        <v>40</v>
      </c>
      <c r="Q1509" s="3141" t="s">
        <v>41</v>
      </c>
      <c r="R1509" s="3148">
        <v>1</v>
      </c>
      <c r="S1509" s="3149">
        <f>ROUND(K1506,2)*R1509</f>
        <v>60.15</v>
      </c>
    </row>
    <row r="1510" spans="1:19" ht="45" customHeight="1" x14ac:dyDescent="0.25">
      <c r="A1510" s="4666"/>
      <c r="B1510" s="4666"/>
      <c r="C1510" s="4666"/>
      <c r="D1510" s="4666"/>
      <c r="E1510" s="4666"/>
      <c r="F1510" s="4666"/>
      <c r="G1510" s="4666"/>
      <c r="H1510" s="4666"/>
      <c r="I1510" s="4666"/>
      <c r="J1510" s="4666"/>
      <c r="K1510" s="4666"/>
      <c r="L1510" s="4666"/>
      <c r="M1510" s="4666"/>
      <c r="N1510" s="4666"/>
      <c r="O1510" s="4666"/>
      <c r="P1510" s="3141" t="s">
        <v>42</v>
      </c>
      <c r="Q1510" s="3141" t="s">
        <v>43</v>
      </c>
      <c r="R1510" s="3150">
        <v>1</v>
      </c>
      <c r="S1510" s="3151">
        <f>ROUND(K1506,2)*R1510</f>
        <v>60.15</v>
      </c>
    </row>
    <row r="1511" spans="1:19" ht="45" customHeight="1" x14ac:dyDescent="0.25">
      <c r="A1511" s="4666"/>
      <c r="B1511" s="4666"/>
      <c r="C1511" s="4666"/>
      <c r="D1511" s="4666"/>
      <c r="E1511" s="4666"/>
      <c r="F1511" s="4666"/>
      <c r="G1511" s="4666"/>
      <c r="H1511" s="4666"/>
      <c r="I1511" s="4666"/>
      <c r="J1511" s="4666"/>
      <c r="K1511" s="4666"/>
      <c r="L1511" s="4666"/>
      <c r="M1511" s="4666"/>
      <c r="N1511" s="4666"/>
      <c r="O1511" s="4666"/>
      <c r="P1511" s="3141" t="s">
        <v>44</v>
      </c>
      <c r="Q1511" s="3141" t="s">
        <v>45</v>
      </c>
      <c r="R1511" s="3152">
        <v>1</v>
      </c>
      <c r="S1511" s="3153">
        <f>ROUND(K1506,2)*R1511</f>
        <v>60.15</v>
      </c>
    </row>
    <row r="1512" spans="1:19" ht="45" customHeight="1" x14ac:dyDescent="0.25">
      <c r="A1512" s="4666"/>
      <c r="B1512" s="4666"/>
      <c r="C1512" s="4666"/>
      <c r="D1512" s="4666"/>
      <c r="E1512" s="4666"/>
      <c r="F1512" s="4666"/>
      <c r="G1512" s="4666"/>
      <c r="H1512" s="4666"/>
      <c r="I1512" s="4666"/>
      <c r="J1512" s="4666"/>
      <c r="K1512" s="4666"/>
      <c r="L1512" s="4666"/>
      <c r="M1512" s="4666"/>
      <c r="N1512" s="4666"/>
      <c r="O1512" s="4666"/>
      <c r="P1512" s="3141" t="s">
        <v>46</v>
      </c>
      <c r="Q1512" s="3141" t="s">
        <v>47</v>
      </c>
      <c r="R1512" s="3154">
        <v>1</v>
      </c>
      <c r="S1512" s="3155">
        <f>ROUND(K1506,2)*R1512</f>
        <v>60.15</v>
      </c>
    </row>
    <row r="1513" spans="1:19" ht="45" customHeight="1" x14ac:dyDescent="0.25">
      <c r="A1513" s="4666"/>
      <c r="B1513" s="4666"/>
      <c r="C1513" s="4666"/>
      <c r="D1513" s="4666"/>
      <c r="E1513" s="4666"/>
      <c r="F1513" s="4666"/>
      <c r="G1513" s="4666"/>
      <c r="H1513" s="4666"/>
      <c r="I1513" s="4666"/>
      <c r="J1513" s="4666"/>
      <c r="K1513" s="4666"/>
      <c r="L1513" s="4666"/>
      <c r="M1513" s="4666"/>
      <c r="N1513" s="4666"/>
      <c r="O1513" s="4666"/>
      <c r="P1513" s="3141" t="s">
        <v>48</v>
      </c>
      <c r="Q1513" s="3141" t="s">
        <v>49</v>
      </c>
      <c r="R1513" s="3156">
        <v>1</v>
      </c>
      <c r="S1513" s="3157">
        <f>ROUND(K1506,2)*R1513</f>
        <v>60.15</v>
      </c>
    </row>
    <row r="1514" spans="1:19" ht="45" customHeight="1" x14ac:dyDescent="0.25">
      <c r="A1514" s="4666"/>
      <c r="B1514" s="4666"/>
      <c r="C1514" s="4666"/>
      <c r="D1514" s="4666"/>
      <c r="E1514" s="4666"/>
      <c r="F1514" s="4666"/>
      <c r="G1514" s="4666"/>
      <c r="H1514" s="4666"/>
      <c r="I1514" s="4666"/>
      <c r="J1514" s="4666"/>
      <c r="K1514" s="4666"/>
      <c r="L1514" s="4666"/>
      <c r="M1514" s="4666"/>
      <c r="N1514" s="4666"/>
      <c r="O1514" s="4666"/>
      <c r="P1514" s="3141" t="s">
        <v>50</v>
      </c>
      <c r="Q1514" s="3141" t="s">
        <v>51</v>
      </c>
      <c r="R1514" s="3158">
        <v>1</v>
      </c>
      <c r="S1514" s="3159">
        <f>ROUND(K1506,2)*R1514</f>
        <v>60.15</v>
      </c>
    </row>
    <row r="1515" spans="1:19" ht="45" customHeight="1" x14ac:dyDescent="0.25">
      <c r="A1515" s="4666"/>
      <c r="B1515" s="4666"/>
      <c r="C1515" s="4666"/>
      <c r="D1515" s="4666"/>
      <c r="E1515" s="4666"/>
      <c r="F1515" s="4666"/>
      <c r="G1515" s="4666"/>
      <c r="H1515" s="4666"/>
      <c r="I1515" s="4666"/>
      <c r="J1515" s="4666"/>
      <c r="K1515" s="4666"/>
      <c r="L1515" s="4666"/>
      <c r="M1515" s="4666"/>
      <c r="N1515" s="4666"/>
      <c r="O1515" s="4666"/>
      <c r="P1515" s="3141" t="s">
        <v>52</v>
      </c>
      <c r="Q1515" s="3141" t="s">
        <v>53</v>
      </c>
      <c r="R1515" s="3160">
        <v>1</v>
      </c>
      <c r="S1515" s="3161">
        <f>ROUND(K1506,2)*R1515</f>
        <v>60.15</v>
      </c>
    </row>
    <row r="1516" spans="1:19" ht="45" customHeight="1" x14ac:dyDescent="0.25">
      <c r="A1516" s="4666"/>
      <c r="B1516" s="4666"/>
      <c r="C1516" s="4666"/>
      <c r="D1516" s="4666"/>
      <c r="E1516" s="4666"/>
      <c r="F1516" s="4666"/>
      <c r="G1516" s="4666"/>
      <c r="H1516" s="4666"/>
      <c r="I1516" s="4666"/>
      <c r="J1516" s="4666"/>
      <c r="K1516" s="4666"/>
      <c r="L1516" s="4666"/>
      <c r="M1516" s="4666"/>
      <c r="N1516" s="4666"/>
      <c r="O1516" s="4666"/>
      <c r="P1516" s="3141" t="s">
        <v>54</v>
      </c>
      <c r="Q1516" s="3141" t="s">
        <v>55</v>
      </c>
      <c r="R1516" s="3162">
        <v>1</v>
      </c>
      <c r="S1516" s="3163">
        <f>ROUND(K1506,2)*R1516</f>
        <v>60.15</v>
      </c>
    </row>
    <row r="1517" spans="1:19" ht="45" customHeight="1" x14ac:dyDescent="0.25">
      <c r="A1517" s="4666"/>
      <c r="B1517" s="4666"/>
      <c r="C1517" s="4666"/>
      <c r="D1517" s="4666"/>
      <c r="E1517" s="4666"/>
      <c r="F1517" s="4666"/>
      <c r="G1517" s="4666"/>
      <c r="H1517" s="4666"/>
      <c r="I1517" s="4666"/>
      <c r="J1517" s="4666"/>
      <c r="K1517" s="4666"/>
      <c r="L1517" s="4666"/>
      <c r="M1517" s="4666"/>
      <c r="N1517" s="4666"/>
      <c r="O1517" s="4666"/>
      <c r="P1517" s="3141" t="s">
        <v>56</v>
      </c>
      <c r="Q1517" s="3141" t="s">
        <v>57</v>
      </c>
      <c r="R1517" s="3164">
        <v>1</v>
      </c>
      <c r="S1517" s="3165">
        <f>ROUND(K1506,2)*R1517</f>
        <v>60.15</v>
      </c>
    </row>
    <row r="1518" spans="1:19" ht="45" customHeight="1" x14ac:dyDescent="0.25">
      <c r="A1518" s="5079" t="s">
        <v>23</v>
      </c>
      <c r="B1518" s="5079" t="s">
        <v>442</v>
      </c>
      <c r="C1518" s="5079" t="s">
        <v>25</v>
      </c>
      <c r="D1518" s="5079" t="s">
        <v>443</v>
      </c>
      <c r="E1518" s="5079" t="s">
        <v>444</v>
      </c>
      <c r="F1518" s="5080">
        <f>R1518+R1519+R1520+R1521+R1522+R1523+R1524+R1525+R1526+R1527+R1528+R1529</f>
        <v>81</v>
      </c>
      <c r="G1518" s="5079" t="s">
        <v>148</v>
      </c>
      <c r="H1518" s="5081">
        <v>13.29</v>
      </c>
      <c r="I1518" s="5082">
        <v>13.29</v>
      </c>
      <c r="J1518" s="5083">
        <v>0.2288</v>
      </c>
      <c r="K1518" s="5084">
        <f>ROUND(I1518,2)+(ROUND(I1518,2)*J1518)</f>
        <v>16.330752</v>
      </c>
      <c r="L1518" s="5085">
        <f>ROUND(S1518,2)+ROUND(S1519,2)+ROUND(S1520,2)+ROUND(S1521,2)+ROUND(S1522,2)+ROUND(S1523,2)+ROUND(S1524,2)+ROUND(S1525,2)+ROUND(S1526,2)+ROUND(S1527,2)+ROUND(S1528,2)+ROUND(S1529,2)</f>
        <v>1322.76</v>
      </c>
      <c r="M1518" s="5079"/>
      <c r="N1518" s="5079" t="s">
        <v>401</v>
      </c>
      <c r="O1518" s="5079" t="s">
        <v>402</v>
      </c>
      <c r="P1518" s="3166" t="s">
        <v>20</v>
      </c>
      <c r="Q1518" s="3166" t="s">
        <v>29</v>
      </c>
      <c r="R1518" s="3167">
        <v>6.75</v>
      </c>
      <c r="S1518" s="3168">
        <f>ROUND(K1518,2)*R1518</f>
        <v>110.22749999999999</v>
      </c>
    </row>
    <row r="1519" spans="1:19" ht="45" customHeight="1" x14ac:dyDescent="0.25">
      <c r="A1519" s="4666"/>
      <c r="B1519" s="4666"/>
      <c r="C1519" s="4666"/>
      <c r="D1519" s="4666"/>
      <c r="E1519" s="4666"/>
      <c r="F1519" s="4666"/>
      <c r="G1519" s="4666"/>
      <c r="H1519" s="4666"/>
      <c r="I1519" s="4666"/>
      <c r="J1519" s="4666"/>
      <c r="K1519" s="4666"/>
      <c r="L1519" s="4666"/>
      <c r="M1519" s="4666"/>
      <c r="N1519" s="4666"/>
      <c r="O1519" s="4666"/>
      <c r="P1519" s="3166" t="s">
        <v>30</v>
      </c>
      <c r="Q1519" s="3166" t="s">
        <v>37</v>
      </c>
      <c r="R1519" s="3169">
        <v>6.75</v>
      </c>
      <c r="S1519" s="3170">
        <f>ROUND(K1518,2)*R1519</f>
        <v>110.22749999999999</v>
      </c>
    </row>
    <row r="1520" spans="1:19" ht="45" customHeight="1" x14ac:dyDescent="0.25">
      <c r="A1520" s="4666"/>
      <c r="B1520" s="4666"/>
      <c r="C1520" s="4666"/>
      <c r="D1520" s="4666"/>
      <c r="E1520" s="4666"/>
      <c r="F1520" s="4666"/>
      <c r="G1520" s="4666"/>
      <c r="H1520" s="4666"/>
      <c r="I1520" s="4666"/>
      <c r="J1520" s="4666"/>
      <c r="K1520" s="4666"/>
      <c r="L1520" s="4666"/>
      <c r="M1520" s="4666"/>
      <c r="N1520" s="4666"/>
      <c r="O1520" s="4666"/>
      <c r="P1520" s="3166" t="s">
        <v>38</v>
      </c>
      <c r="Q1520" s="3166" t="s">
        <v>39</v>
      </c>
      <c r="R1520" s="3171">
        <v>6.75</v>
      </c>
      <c r="S1520" s="3172">
        <f>ROUND(K1518,2)*R1520</f>
        <v>110.22749999999999</v>
      </c>
    </row>
    <row r="1521" spans="1:19" ht="45" customHeight="1" x14ac:dyDescent="0.25">
      <c r="A1521" s="4666"/>
      <c r="B1521" s="4666"/>
      <c r="C1521" s="4666"/>
      <c r="D1521" s="4666"/>
      <c r="E1521" s="4666"/>
      <c r="F1521" s="4666"/>
      <c r="G1521" s="4666"/>
      <c r="H1521" s="4666"/>
      <c r="I1521" s="4666"/>
      <c r="J1521" s="4666"/>
      <c r="K1521" s="4666"/>
      <c r="L1521" s="4666"/>
      <c r="M1521" s="4666"/>
      <c r="N1521" s="4666"/>
      <c r="O1521" s="4666"/>
      <c r="P1521" s="3166" t="s">
        <v>40</v>
      </c>
      <c r="Q1521" s="3166" t="s">
        <v>41</v>
      </c>
      <c r="R1521" s="3173">
        <v>6.75</v>
      </c>
      <c r="S1521" s="3174">
        <f>ROUND(K1518,2)*R1521</f>
        <v>110.22749999999999</v>
      </c>
    </row>
    <row r="1522" spans="1:19" ht="45" customHeight="1" x14ac:dyDescent="0.25">
      <c r="A1522" s="4666"/>
      <c r="B1522" s="4666"/>
      <c r="C1522" s="4666"/>
      <c r="D1522" s="4666"/>
      <c r="E1522" s="4666"/>
      <c r="F1522" s="4666"/>
      <c r="G1522" s="4666"/>
      <c r="H1522" s="4666"/>
      <c r="I1522" s="4666"/>
      <c r="J1522" s="4666"/>
      <c r="K1522" s="4666"/>
      <c r="L1522" s="4666"/>
      <c r="M1522" s="4666"/>
      <c r="N1522" s="4666"/>
      <c r="O1522" s="4666"/>
      <c r="P1522" s="3166" t="s">
        <v>42</v>
      </c>
      <c r="Q1522" s="3166" t="s">
        <v>43</v>
      </c>
      <c r="R1522" s="3175">
        <v>6.75</v>
      </c>
      <c r="S1522" s="3176">
        <f>ROUND(K1518,2)*R1522</f>
        <v>110.22749999999999</v>
      </c>
    </row>
    <row r="1523" spans="1:19" ht="45" customHeight="1" x14ac:dyDescent="0.25">
      <c r="A1523" s="4666"/>
      <c r="B1523" s="4666"/>
      <c r="C1523" s="4666"/>
      <c r="D1523" s="4666"/>
      <c r="E1523" s="4666"/>
      <c r="F1523" s="4666"/>
      <c r="G1523" s="4666"/>
      <c r="H1523" s="4666"/>
      <c r="I1523" s="4666"/>
      <c r="J1523" s="4666"/>
      <c r="K1523" s="4666"/>
      <c r="L1523" s="4666"/>
      <c r="M1523" s="4666"/>
      <c r="N1523" s="4666"/>
      <c r="O1523" s="4666"/>
      <c r="P1523" s="3166" t="s">
        <v>44</v>
      </c>
      <c r="Q1523" s="3166" t="s">
        <v>45</v>
      </c>
      <c r="R1523" s="3177">
        <v>6.75</v>
      </c>
      <c r="S1523" s="3178">
        <f>ROUND(K1518,2)*R1523</f>
        <v>110.22749999999999</v>
      </c>
    </row>
    <row r="1524" spans="1:19" ht="45" customHeight="1" x14ac:dyDescent="0.25">
      <c r="A1524" s="4666"/>
      <c r="B1524" s="4666"/>
      <c r="C1524" s="4666"/>
      <c r="D1524" s="4666"/>
      <c r="E1524" s="4666"/>
      <c r="F1524" s="4666"/>
      <c r="G1524" s="4666"/>
      <c r="H1524" s="4666"/>
      <c r="I1524" s="4666"/>
      <c r="J1524" s="4666"/>
      <c r="K1524" s="4666"/>
      <c r="L1524" s="4666"/>
      <c r="M1524" s="4666"/>
      <c r="N1524" s="4666"/>
      <c r="O1524" s="4666"/>
      <c r="P1524" s="3166" t="s">
        <v>46</v>
      </c>
      <c r="Q1524" s="3166" t="s">
        <v>47</v>
      </c>
      <c r="R1524" s="3179">
        <v>6.75</v>
      </c>
      <c r="S1524" s="3180">
        <f>ROUND(K1518,2)*R1524</f>
        <v>110.22749999999999</v>
      </c>
    </row>
    <row r="1525" spans="1:19" ht="45" customHeight="1" x14ac:dyDescent="0.25">
      <c r="A1525" s="4666"/>
      <c r="B1525" s="4666"/>
      <c r="C1525" s="4666"/>
      <c r="D1525" s="4666"/>
      <c r="E1525" s="4666"/>
      <c r="F1525" s="4666"/>
      <c r="G1525" s="4666"/>
      <c r="H1525" s="4666"/>
      <c r="I1525" s="4666"/>
      <c r="J1525" s="4666"/>
      <c r="K1525" s="4666"/>
      <c r="L1525" s="4666"/>
      <c r="M1525" s="4666"/>
      <c r="N1525" s="4666"/>
      <c r="O1525" s="4666"/>
      <c r="P1525" s="3166" t="s">
        <v>48</v>
      </c>
      <c r="Q1525" s="3166" t="s">
        <v>49</v>
      </c>
      <c r="R1525" s="3181">
        <v>6.75</v>
      </c>
      <c r="S1525" s="3182">
        <f>ROUND(K1518,2)*R1525</f>
        <v>110.22749999999999</v>
      </c>
    </row>
    <row r="1526" spans="1:19" ht="45" customHeight="1" x14ac:dyDescent="0.25">
      <c r="A1526" s="4666"/>
      <c r="B1526" s="4666"/>
      <c r="C1526" s="4666"/>
      <c r="D1526" s="4666"/>
      <c r="E1526" s="4666"/>
      <c r="F1526" s="4666"/>
      <c r="G1526" s="4666"/>
      <c r="H1526" s="4666"/>
      <c r="I1526" s="4666"/>
      <c r="J1526" s="4666"/>
      <c r="K1526" s="4666"/>
      <c r="L1526" s="4666"/>
      <c r="M1526" s="4666"/>
      <c r="N1526" s="4666"/>
      <c r="O1526" s="4666"/>
      <c r="P1526" s="3166" t="s">
        <v>50</v>
      </c>
      <c r="Q1526" s="3166" t="s">
        <v>51</v>
      </c>
      <c r="R1526" s="3183">
        <v>6.75</v>
      </c>
      <c r="S1526" s="3184">
        <f>ROUND(K1518,2)*R1526</f>
        <v>110.22749999999999</v>
      </c>
    </row>
    <row r="1527" spans="1:19" ht="45" customHeight="1" x14ac:dyDescent="0.25">
      <c r="A1527" s="4666"/>
      <c r="B1527" s="4666"/>
      <c r="C1527" s="4666"/>
      <c r="D1527" s="4666"/>
      <c r="E1527" s="4666"/>
      <c r="F1527" s="4666"/>
      <c r="G1527" s="4666"/>
      <c r="H1527" s="4666"/>
      <c r="I1527" s="4666"/>
      <c r="J1527" s="4666"/>
      <c r="K1527" s="4666"/>
      <c r="L1527" s="4666"/>
      <c r="M1527" s="4666"/>
      <c r="N1527" s="4666"/>
      <c r="O1527" s="4666"/>
      <c r="P1527" s="3166" t="s">
        <v>52</v>
      </c>
      <c r="Q1527" s="3166" t="s">
        <v>53</v>
      </c>
      <c r="R1527" s="3185">
        <v>6.75</v>
      </c>
      <c r="S1527" s="3186">
        <f>ROUND(K1518,2)*R1527</f>
        <v>110.22749999999999</v>
      </c>
    </row>
    <row r="1528" spans="1:19" ht="45" customHeight="1" x14ac:dyDescent="0.25">
      <c r="A1528" s="4666"/>
      <c r="B1528" s="4666"/>
      <c r="C1528" s="4666"/>
      <c r="D1528" s="4666"/>
      <c r="E1528" s="4666"/>
      <c r="F1528" s="4666"/>
      <c r="G1528" s="4666"/>
      <c r="H1528" s="4666"/>
      <c r="I1528" s="4666"/>
      <c r="J1528" s="4666"/>
      <c r="K1528" s="4666"/>
      <c r="L1528" s="4666"/>
      <c r="M1528" s="4666"/>
      <c r="N1528" s="4666"/>
      <c r="O1528" s="4666"/>
      <c r="P1528" s="3166" t="s">
        <v>54</v>
      </c>
      <c r="Q1528" s="3166" t="s">
        <v>55</v>
      </c>
      <c r="R1528" s="3187">
        <v>6.75</v>
      </c>
      <c r="S1528" s="3188">
        <f>ROUND(K1518,2)*R1528</f>
        <v>110.22749999999999</v>
      </c>
    </row>
    <row r="1529" spans="1:19" ht="45" customHeight="1" x14ac:dyDescent="0.25">
      <c r="A1529" s="4666"/>
      <c r="B1529" s="4666"/>
      <c r="C1529" s="4666"/>
      <c r="D1529" s="4666"/>
      <c r="E1529" s="4666"/>
      <c r="F1529" s="4666"/>
      <c r="G1529" s="4666"/>
      <c r="H1529" s="4666"/>
      <c r="I1529" s="4666"/>
      <c r="J1529" s="4666"/>
      <c r="K1529" s="4666"/>
      <c r="L1529" s="4666"/>
      <c r="M1529" s="4666"/>
      <c r="N1529" s="4666"/>
      <c r="O1529" s="4666"/>
      <c r="P1529" s="3166" t="s">
        <v>56</v>
      </c>
      <c r="Q1529" s="3166" t="s">
        <v>57</v>
      </c>
      <c r="R1529" s="3189">
        <v>6.75</v>
      </c>
      <c r="S1529" s="3190">
        <f>ROUND(K1518,2)*R1529</f>
        <v>110.22749999999999</v>
      </c>
    </row>
    <row r="1530" spans="1:19" ht="45" customHeight="1" x14ac:dyDescent="0.25">
      <c r="A1530" s="5058" t="s">
        <v>23</v>
      </c>
      <c r="B1530" s="5058" t="s">
        <v>445</v>
      </c>
      <c r="C1530" s="5058" t="s">
        <v>25</v>
      </c>
      <c r="D1530" s="5058" t="s">
        <v>416</v>
      </c>
      <c r="E1530" s="5058" t="s">
        <v>417</v>
      </c>
      <c r="F1530" s="5059">
        <f>R1530+R1531+R1532+R1533+R1534+R1535+R1536+R1537+R1538+R1539+R1540+R1541</f>
        <v>36</v>
      </c>
      <c r="G1530" s="5058" t="s">
        <v>148</v>
      </c>
      <c r="H1530" s="5060">
        <v>5.81</v>
      </c>
      <c r="I1530" s="5061">
        <v>5.81</v>
      </c>
      <c r="J1530" s="5062">
        <v>0.2288</v>
      </c>
      <c r="K1530" s="5063">
        <f>ROUND(I1530,2)+(ROUND(I1530,2)*J1530)</f>
        <v>7.139327999999999</v>
      </c>
      <c r="L1530" s="5064">
        <f>ROUND(S1530,2)+ROUND(S1531,2)+ROUND(S1532,2)+ROUND(S1533,2)+ROUND(S1534,2)+ROUND(S1535,2)+ROUND(S1536,2)+ROUND(S1537,2)+ROUND(S1538,2)+ROUND(S1539,2)+ROUND(S1540,2)+ROUND(S1541,2)</f>
        <v>257.04000000000008</v>
      </c>
      <c r="M1530" s="5058"/>
      <c r="N1530" s="5058" t="s">
        <v>401</v>
      </c>
      <c r="O1530" s="5058" t="s">
        <v>402</v>
      </c>
      <c r="P1530" s="3191" t="s">
        <v>20</v>
      </c>
      <c r="Q1530" s="3191" t="s">
        <v>29</v>
      </c>
      <c r="R1530" s="3192">
        <v>3</v>
      </c>
      <c r="S1530" s="3193">
        <f>ROUND(K1530,2)*R1530</f>
        <v>21.419999999999998</v>
      </c>
    </row>
    <row r="1531" spans="1:19" ht="45" customHeight="1" x14ac:dyDescent="0.25">
      <c r="A1531" s="4666"/>
      <c r="B1531" s="4666"/>
      <c r="C1531" s="4666"/>
      <c r="D1531" s="4666"/>
      <c r="E1531" s="4666"/>
      <c r="F1531" s="4666"/>
      <c r="G1531" s="4666"/>
      <c r="H1531" s="4666"/>
      <c r="I1531" s="4666"/>
      <c r="J1531" s="4666"/>
      <c r="K1531" s="4666"/>
      <c r="L1531" s="4666"/>
      <c r="M1531" s="4666"/>
      <c r="N1531" s="4666"/>
      <c r="O1531" s="4666"/>
      <c r="P1531" s="3191" t="s">
        <v>30</v>
      </c>
      <c r="Q1531" s="3191" t="s">
        <v>37</v>
      </c>
      <c r="R1531" s="3194">
        <v>3</v>
      </c>
      <c r="S1531" s="3195">
        <f>ROUND(K1530,2)*R1531</f>
        <v>21.419999999999998</v>
      </c>
    </row>
    <row r="1532" spans="1:19" ht="45" customHeight="1" x14ac:dyDescent="0.25">
      <c r="A1532" s="4666"/>
      <c r="B1532" s="4666"/>
      <c r="C1532" s="4666"/>
      <c r="D1532" s="4666"/>
      <c r="E1532" s="4666"/>
      <c r="F1532" s="4666"/>
      <c r="G1532" s="4666"/>
      <c r="H1532" s="4666"/>
      <c r="I1532" s="4666"/>
      <c r="J1532" s="4666"/>
      <c r="K1532" s="4666"/>
      <c r="L1532" s="4666"/>
      <c r="M1532" s="4666"/>
      <c r="N1532" s="4666"/>
      <c r="O1532" s="4666"/>
      <c r="P1532" s="3191" t="s">
        <v>38</v>
      </c>
      <c r="Q1532" s="3191" t="s">
        <v>39</v>
      </c>
      <c r="R1532" s="3196">
        <v>3</v>
      </c>
      <c r="S1532" s="3197">
        <f>ROUND(K1530,2)*R1532</f>
        <v>21.419999999999998</v>
      </c>
    </row>
    <row r="1533" spans="1:19" ht="45" customHeight="1" x14ac:dyDescent="0.25">
      <c r="A1533" s="4666"/>
      <c r="B1533" s="4666"/>
      <c r="C1533" s="4666"/>
      <c r="D1533" s="4666"/>
      <c r="E1533" s="4666"/>
      <c r="F1533" s="4666"/>
      <c r="G1533" s="4666"/>
      <c r="H1533" s="4666"/>
      <c r="I1533" s="4666"/>
      <c r="J1533" s="4666"/>
      <c r="K1533" s="4666"/>
      <c r="L1533" s="4666"/>
      <c r="M1533" s="4666"/>
      <c r="N1533" s="4666"/>
      <c r="O1533" s="4666"/>
      <c r="P1533" s="3191" t="s">
        <v>40</v>
      </c>
      <c r="Q1533" s="3191" t="s">
        <v>41</v>
      </c>
      <c r="R1533" s="3198">
        <v>3</v>
      </c>
      <c r="S1533" s="3199">
        <f>ROUND(K1530,2)*R1533</f>
        <v>21.419999999999998</v>
      </c>
    </row>
    <row r="1534" spans="1:19" ht="45" customHeight="1" x14ac:dyDescent="0.25">
      <c r="A1534" s="4666"/>
      <c r="B1534" s="4666"/>
      <c r="C1534" s="4666"/>
      <c r="D1534" s="4666"/>
      <c r="E1534" s="4666"/>
      <c r="F1534" s="4666"/>
      <c r="G1534" s="4666"/>
      <c r="H1534" s="4666"/>
      <c r="I1534" s="4666"/>
      <c r="J1534" s="4666"/>
      <c r="K1534" s="4666"/>
      <c r="L1534" s="4666"/>
      <c r="M1534" s="4666"/>
      <c r="N1534" s="4666"/>
      <c r="O1534" s="4666"/>
      <c r="P1534" s="3191" t="s">
        <v>42</v>
      </c>
      <c r="Q1534" s="3191" t="s">
        <v>43</v>
      </c>
      <c r="R1534" s="3200">
        <v>3</v>
      </c>
      <c r="S1534" s="3201">
        <f>ROUND(K1530,2)*R1534</f>
        <v>21.419999999999998</v>
      </c>
    </row>
    <row r="1535" spans="1:19" ht="45" customHeight="1" x14ac:dyDescent="0.25">
      <c r="A1535" s="4666"/>
      <c r="B1535" s="4666"/>
      <c r="C1535" s="4666"/>
      <c r="D1535" s="4666"/>
      <c r="E1535" s="4666"/>
      <c r="F1535" s="4666"/>
      <c r="G1535" s="4666"/>
      <c r="H1535" s="4666"/>
      <c r="I1535" s="4666"/>
      <c r="J1535" s="4666"/>
      <c r="K1535" s="4666"/>
      <c r="L1535" s="4666"/>
      <c r="M1535" s="4666"/>
      <c r="N1535" s="4666"/>
      <c r="O1535" s="4666"/>
      <c r="P1535" s="3191" t="s">
        <v>44</v>
      </c>
      <c r="Q1535" s="3191" t="s">
        <v>45</v>
      </c>
      <c r="R1535" s="3202">
        <v>3</v>
      </c>
      <c r="S1535" s="3203">
        <f>ROUND(K1530,2)*R1535</f>
        <v>21.419999999999998</v>
      </c>
    </row>
    <row r="1536" spans="1:19" ht="45" customHeight="1" x14ac:dyDescent="0.25">
      <c r="A1536" s="4666"/>
      <c r="B1536" s="4666"/>
      <c r="C1536" s="4666"/>
      <c r="D1536" s="4666"/>
      <c r="E1536" s="4666"/>
      <c r="F1536" s="4666"/>
      <c r="G1536" s="4666"/>
      <c r="H1536" s="4666"/>
      <c r="I1536" s="4666"/>
      <c r="J1536" s="4666"/>
      <c r="K1536" s="4666"/>
      <c r="L1536" s="4666"/>
      <c r="M1536" s="4666"/>
      <c r="N1536" s="4666"/>
      <c r="O1536" s="4666"/>
      <c r="P1536" s="3191" t="s">
        <v>46</v>
      </c>
      <c r="Q1536" s="3191" t="s">
        <v>47</v>
      </c>
      <c r="R1536" s="3204">
        <v>3</v>
      </c>
      <c r="S1536" s="3205">
        <f>ROUND(K1530,2)*R1536</f>
        <v>21.419999999999998</v>
      </c>
    </row>
    <row r="1537" spans="1:19" ht="45" customHeight="1" x14ac:dyDescent="0.25">
      <c r="A1537" s="4666"/>
      <c r="B1537" s="4666"/>
      <c r="C1537" s="4666"/>
      <c r="D1537" s="4666"/>
      <c r="E1537" s="4666"/>
      <c r="F1537" s="4666"/>
      <c r="G1537" s="4666"/>
      <c r="H1537" s="4666"/>
      <c r="I1537" s="4666"/>
      <c r="J1537" s="4666"/>
      <c r="K1537" s="4666"/>
      <c r="L1537" s="4666"/>
      <c r="M1537" s="4666"/>
      <c r="N1537" s="4666"/>
      <c r="O1537" s="4666"/>
      <c r="P1537" s="3191" t="s">
        <v>48</v>
      </c>
      <c r="Q1537" s="3191" t="s">
        <v>49</v>
      </c>
      <c r="R1537" s="3206">
        <v>3</v>
      </c>
      <c r="S1537" s="3207">
        <f>ROUND(K1530,2)*R1537</f>
        <v>21.419999999999998</v>
      </c>
    </row>
    <row r="1538" spans="1:19" ht="45" customHeight="1" x14ac:dyDescent="0.25">
      <c r="A1538" s="4666"/>
      <c r="B1538" s="4666"/>
      <c r="C1538" s="4666"/>
      <c r="D1538" s="4666"/>
      <c r="E1538" s="4666"/>
      <c r="F1538" s="4666"/>
      <c r="G1538" s="4666"/>
      <c r="H1538" s="4666"/>
      <c r="I1538" s="4666"/>
      <c r="J1538" s="4666"/>
      <c r="K1538" s="4666"/>
      <c r="L1538" s="4666"/>
      <c r="M1538" s="4666"/>
      <c r="N1538" s="4666"/>
      <c r="O1538" s="4666"/>
      <c r="P1538" s="3191" t="s">
        <v>50</v>
      </c>
      <c r="Q1538" s="3191" t="s">
        <v>51</v>
      </c>
      <c r="R1538" s="3208">
        <v>3</v>
      </c>
      <c r="S1538" s="3209">
        <f>ROUND(K1530,2)*R1538</f>
        <v>21.419999999999998</v>
      </c>
    </row>
    <row r="1539" spans="1:19" ht="45" customHeight="1" x14ac:dyDescent="0.25">
      <c r="A1539" s="4666"/>
      <c r="B1539" s="4666"/>
      <c r="C1539" s="4666"/>
      <c r="D1539" s="4666"/>
      <c r="E1539" s="4666"/>
      <c r="F1539" s="4666"/>
      <c r="G1539" s="4666"/>
      <c r="H1539" s="4666"/>
      <c r="I1539" s="4666"/>
      <c r="J1539" s="4666"/>
      <c r="K1539" s="4666"/>
      <c r="L1539" s="4666"/>
      <c r="M1539" s="4666"/>
      <c r="N1539" s="4666"/>
      <c r="O1539" s="4666"/>
      <c r="P1539" s="3191" t="s">
        <v>52</v>
      </c>
      <c r="Q1539" s="3191" t="s">
        <v>53</v>
      </c>
      <c r="R1539" s="3210">
        <v>3</v>
      </c>
      <c r="S1539" s="3211">
        <f>ROUND(K1530,2)*R1539</f>
        <v>21.419999999999998</v>
      </c>
    </row>
    <row r="1540" spans="1:19" ht="45" customHeight="1" x14ac:dyDescent="0.25">
      <c r="A1540" s="4666"/>
      <c r="B1540" s="4666"/>
      <c r="C1540" s="4666"/>
      <c r="D1540" s="4666"/>
      <c r="E1540" s="4666"/>
      <c r="F1540" s="4666"/>
      <c r="G1540" s="4666"/>
      <c r="H1540" s="4666"/>
      <c r="I1540" s="4666"/>
      <c r="J1540" s="4666"/>
      <c r="K1540" s="4666"/>
      <c r="L1540" s="4666"/>
      <c r="M1540" s="4666"/>
      <c r="N1540" s="4666"/>
      <c r="O1540" s="4666"/>
      <c r="P1540" s="3191" t="s">
        <v>54</v>
      </c>
      <c r="Q1540" s="3191" t="s">
        <v>55</v>
      </c>
      <c r="R1540" s="3212">
        <v>3</v>
      </c>
      <c r="S1540" s="3213">
        <f>ROUND(K1530,2)*R1540</f>
        <v>21.419999999999998</v>
      </c>
    </row>
    <row r="1541" spans="1:19" ht="45" customHeight="1" x14ac:dyDescent="0.25">
      <c r="A1541" s="4666"/>
      <c r="B1541" s="4666"/>
      <c r="C1541" s="4666"/>
      <c r="D1541" s="4666"/>
      <c r="E1541" s="4666"/>
      <c r="F1541" s="4666"/>
      <c r="G1541" s="4666"/>
      <c r="H1541" s="4666"/>
      <c r="I1541" s="4666"/>
      <c r="J1541" s="4666"/>
      <c r="K1541" s="4666"/>
      <c r="L1541" s="4666"/>
      <c r="M1541" s="4666"/>
      <c r="N1541" s="4666"/>
      <c r="O1541" s="4666"/>
      <c r="P1541" s="3191" t="s">
        <v>56</v>
      </c>
      <c r="Q1541" s="3191" t="s">
        <v>57</v>
      </c>
      <c r="R1541" s="3214">
        <v>3</v>
      </c>
      <c r="S1541" s="3215">
        <f>ROUND(K1530,2)*R1541</f>
        <v>21.419999999999998</v>
      </c>
    </row>
    <row r="1542" spans="1:19" ht="45" customHeight="1" x14ac:dyDescent="0.25">
      <c r="A1542" s="5065" t="s">
        <v>23</v>
      </c>
      <c r="B1542" s="5065" t="s">
        <v>446</v>
      </c>
      <c r="C1542" s="5065" t="s">
        <v>25</v>
      </c>
      <c r="D1542" s="5065" t="s">
        <v>407</v>
      </c>
      <c r="E1542" s="5065" t="s">
        <v>408</v>
      </c>
      <c r="F1542" s="5066">
        <f>R1542+R1543+R1544+R1545+R1546+R1547+R1548+R1549+R1550+R1551+R1552+R1553</f>
        <v>24</v>
      </c>
      <c r="G1542" s="5065" t="s">
        <v>174</v>
      </c>
      <c r="H1542" s="5067">
        <v>9.41</v>
      </c>
      <c r="I1542" s="5068">
        <v>9.41</v>
      </c>
      <c r="J1542" s="5069">
        <v>0.2288</v>
      </c>
      <c r="K1542" s="5070">
        <f>ROUND(I1542,2)+(ROUND(I1542,2)*J1542)</f>
        <v>11.563008</v>
      </c>
      <c r="L1542" s="5071">
        <f>ROUND(S1542,2)+ROUND(S1543,2)+ROUND(S1544,2)+ROUND(S1545,2)+ROUND(S1546,2)+ROUND(S1547,2)+ROUND(S1548,2)+ROUND(S1549,2)+ROUND(S1550,2)+ROUND(S1551,2)+ROUND(S1552,2)+ROUND(S1553,2)</f>
        <v>277.44</v>
      </c>
      <c r="M1542" s="5065"/>
      <c r="N1542" s="5065" t="s">
        <v>401</v>
      </c>
      <c r="O1542" s="5065" t="s">
        <v>402</v>
      </c>
      <c r="P1542" s="3216" t="s">
        <v>20</v>
      </c>
      <c r="Q1542" s="3216" t="s">
        <v>29</v>
      </c>
      <c r="R1542" s="3217">
        <v>2</v>
      </c>
      <c r="S1542" s="3218">
        <f>ROUND(K1542,2)*R1542</f>
        <v>23.12</v>
      </c>
    </row>
    <row r="1543" spans="1:19" ht="45" customHeight="1" x14ac:dyDescent="0.25">
      <c r="A1543" s="4666"/>
      <c r="B1543" s="4666"/>
      <c r="C1543" s="4666"/>
      <c r="D1543" s="4666"/>
      <c r="E1543" s="4666"/>
      <c r="F1543" s="4666"/>
      <c r="G1543" s="4666"/>
      <c r="H1543" s="4666"/>
      <c r="I1543" s="4666"/>
      <c r="J1543" s="4666"/>
      <c r="K1543" s="4666"/>
      <c r="L1543" s="4666"/>
      <c r="M1543" s="4666"/>
      <c r="N1543" s="4666"/>
      <c r="O1543" s="4666"/>
      <c r="P1543" s="3216" t="s">
        <v>30</v>
      </c>
      <c r="Q1543" s="3216" t="s">
        <v>37</v>
      </c>
      <c r="R1543" s="3219">
        <v>2</v>
      </c>
      <c r="S1543" s="3220">
        <f>ROUND(K1542,2)*R1543</f>
        <v>23.12</v>
      </c>
    </row>
    <row r="1544" spans="1:19" ht="45" customHeight="1" x14ac:dyDescent="0.25">
      <c r="A1544" s="4666"/>
      <c r="B1544" s="4666"/>
      <c r="C1544" s="4666"/>
      <c r="D1544" s="4666"/>
      <c r="E1544" s="4666"/>
      <c r="F1544" s="4666"/>
      <c r="G1544" s="4666"/>
      <c r="H1544" s="4666"/>
      <c r="I1544" s="4666"/>
      <c r="J1544" s="4666"/>
      <c r="K1544" s="4666"/>
      <c r="L1544" s="4666"/>
      <c r="M1544" s="4666"/>
      <c r="N1544" s="4666"/>
      <c r="O1544" s="4666"/>
      <c r="P1544" s="3216" t="s">
        <v>38</v>
      </c>
      <c r="Q1544" s="3216" t="s">
        <v>39</v>
      </c>
      <c r="R1544" s="3221">
        <v>2</v>
      </c>
      <c r="S1544" s="3222">
        <f>ROUND(K1542,2)*R1544</f>
        <v>23.12</v>
      </c>
    </row>
    <row r="1545" spans="1:19" ht="45" customHeight="1" x14ac:dyDescent="0.25">
      <c r="A1545" s="4666"/>
      <c r="B1545" s="4666"/>
      <c r="C1545" s="4666"/>
      <c r="D1545" s="4666"/>
      <c r="E1545" s="4666"/>
      <c r="F1545" s="4666"/>
      <c r="G1545" s="4666"/>
      <c r="H1545" s="4666"/>
      <c r="I1545" s="4666"/>
      <c r="J1545" s="4666"/>
      <c r="K1545" s="4666"/>
      <c r="L1545" s="4666"/>
      <c r="M1545" s="4666"/>
      <c r="N1545" s="4666"/>
      <c r="O1545" s="4666"/>
      <c r="P1545" s="3216" t="s">
        <v>40</v>
      </c>
      <c r="Q1545" s="3216" t="s">
        <v>41</v>
      </c>
      <c r="R1545" s="3223">
        <v>2</v>
      </c>
      <c r="S1545" s="3224">
        <f>ROUND(K1542,2)*R1545</f>
        <v>23.12</v>
      </c>
    </row>
    <row r="1546" spans="1:19" ht="45" customHeight="1" x14ac:dyDescent="0.25">
      <c r="A1546" s="4666"/>
      <c r="B1546" s="4666"/>
      <c r="C1546" s="4666"/>
      <c r="D1546" s="4666"/>
      <c r="E1546" s="4666"/>
      <c r="F1546" s="4666"/>
      <c r="G1546" s="4666"/>
      <c r="H1546" s="4666"/>
      <c r="I1546" s="4666"/>
      <c r="J1546" s="4666"/>
      <c r="K1546" s="4666"/>
      <c r="L1546" s="4666"/>
      <c r="M1546" s="4666"/>
      <c r="N1546" s="4666"/>
      <c r="O1546" s="4666"/>
      <c r="P1546" s="3216" t="s">
        <v>42</v>
      </c>
      <c r="Q1546" s="3216" t="s">
        <v>43</v>
      </c>
      <c r="R1546" s="3225">
        <v>2</v>
      </c>
      <c r="S1546" s="3226">
        <f>ROUND(K1542,2)*R1546</f>
        <v>23.12</v>
      </c>
    </row>
    <row r="1547" spans="1:19" ht="45" customHeight="1" x14ac:dyDescent="0.25">
      <c r="A1547" s="4666"/>
      <c r="B1547" s="4666"/>
      <c r="C1547" s="4666"/>
      <c r="D1547" s="4666"/>
      <c r="E1547" s="4666"/>
      <c r="F1547" s="4666"/>
      <c r="G1547" s="4666"/>
      <c r="H1547" s="4666"/>
      <c r="I1547" s="4666"/>
      <c r="J1547" s="4666"/>
      <c r="K1547" s="4666"/>
      <c r="L1547" s="4666"/>
      <c r="M1547" s="4666"/>
      <c r="N1547" s="4666"/>
      <c r="O1547" s="4666"/>
      <c r="P1547" s="3216" t="s">
        <v>44</v>
      </c>
      <c r="Q1547" s="3216" t="s">
        <v>45</v>
      </c>
      <c r="R1547" s="3227">
        <v>2</v>
      </c>
      <c r="S1547" s="3228">
        <f>ROUND(K1542,2)*R1547</f>
        <v>23.12</v>
      </c>
    </row>
    <row r="1548" spans="1:19" ht="45" customHeight="1" x14ac:dyDescent="0.25">
      <c r="A1548" s="4666"/>
      <c r="B1548" s="4666"/>
      <c r="C1548" s="4666"/>
      <c r="D1548" s="4666"/>
      <c r="E1548" s="4666"/>
      <c r="F1548" s="4666"/>
      <c r="G1548" s="4666"/>
      <c r="H1548" s="4666"/>
      <c r="I1548" s="4666"/>
      <c r="J1548" s="4666"/>
      <c r="K1548" s="4666"/>
      <c r="L1548" s="4666"/>
      <c r="M1548" s="4666"/>
      <c r="N1548" s="4666"/>
      <c r="O1548" s="4666"/>
      <c r="P1548" s="3216" t="s">
        <v>46</v>
      </c>
      <c r="Q1548" s="3216" t="s">
        <v>47</v>
      </c>
      <c r="R1548" s="3229">
        <v>2</v>
      </c>
      <c r="S1548" s="3230">
        <f>ROUND(K1542,2)*R1548</f>
        <v>23.12</v>
      </c>
    </row>
    <row r="1549" spans="1:19" ht="45" customHeight="1" x14ac:dyDescent="0.25">
      <c r="A1549" s="4666"/>
      <c r="B1549" s="4666"/>
      <c r="C1549" s="4666"/>
      <c r="D1549" s="4666"/>
      <c r="E1549" s="4666"/>
      <c r="F1549" s="4666"/>
      <c r="G1549" s="4666"/>
      <c r="H1549" s="4666"/>
      <c r="I1549" s="4666"/>
      <c r="J1549" s="4666"/>
      <c r="K1549" s="4666"/>
      <c r="L1549" s="4666"/>
      <c r="M1549" s="4666"/>
      <c r="N1549" s="4666"/>
      <c r="O1549" s="4666"/>
      <c r="P1549" s="3216" t="s">
        <v>48</v>
      </c>
      <c r="Q1549" s="3216" t="s">
        <v>49</v>
      </c>
      <c r="R1549" s="3231">
        <v>2</v>
      </c>
      <c r="S1549" s="3232">
        <f>ROUND(K1542,2)*R1549</f>
        <v>23.12</v>
      </c>
    </row>
    <row r="1550" spans="1:19" ht="45" customHeight="1" x14ac:dyDescent="0.25">
      <c r="A1550" s="4666"/>
      <c r="B1550" s="4666"/>
      <c r="C1550" s="4666"/>
      <c r="D1550" s="4666"/>
      <c r="E1550" s="4666"/>
      <c r="F1550" s="4666"/>
      <c r="G1550" s="4666"/>
      <c r="H1550" s="4666"/>
      <c r="I1550" s="4666"/>
      <c r="J1550" s="4666"/>
      <c r="K1550" s="4666"/>
      <c r="L1550" s="4666"/>
      <c r="M1550" s="4666"/>
      <c r="N1550" s="4666"/>
      <c r="O1550" s="4666"/>
      <c r="P1550" s="3216" t="s">
        <v>50</v>
      </c>
      <c r="Q1550" s="3216" t="s">
        <v>51</v>
      </c>
      <c r="R1550" s="3233">
        <v>2</v>
      </c>
      <c r="S1550" s="3234">
        <f>ROUND(K1542,2)*R1550</f>
        <v>23.12</v>
      </c>
    </row>
    <row r="1551" spans="1:19" ht="45" customHeight="1" x14ac:dyDescent="0.25">
      <c r="A1551" s="4666"/>
      <c r="B1551" s="4666"/>
      <c r="C1551" s="4666"/>
      <c r="D1551" s="4666"/>
      <c r="E1551" s="4666"/>
      <c r="F1551" s="4666"/>
      <c r="G1551" s="4666"/>
      <c r="H1551" s="4666"/>
      <c r="I1551" s="4666"/>
      <c r="J1551" s="4666"/>
      <c r="K1551" s="4666"/>
      <c r="L1551" s="4666"/>
      <c r="M1551" s="4666"/>
      <c r="N1551" s="4666"/>
      <c r="O1551" s="4666"/>
      <c r="P1551" s="3216" t="s">
        <v>52</v>
      </c>
      <c r="Q1551" s="3216" t="s">
        <v>53</v>
      </c>
      <c r="R1551" s="3235">
        <v>2</v>
      </c>
      <c r="S1551" s="3236">
        <f>ROUND(K1542,2)*R1551</f>
        <v>23.12</v>
      </c>
    </row>
    <row r="1552" spans="1:19" ht="45" customHeight="1" x14ac:dyDescent="0.25">
      <c r="A1552" s="4666"/>
      <c r="B1552" s="4666"/>
      <c r="C1552" s="4666"/>
      <c r="D1552" s="4666"/>
      <c r="E1552" s="4666"/>
      <c r="F1552" s="4666"/>
      <c r="G1552" s="4666"/>
      <c r="H1552" s="4666"/>
      <c r="I1552" s="4666"/>
      <c r="J1552" s="4666"/>
      <c r="K1552" s="4666"/>
      <c r="L1552" s="4666"/>
      <c r="M1552" s="4666"/>
      <c r="N1552" s="4666"/>
      <c r="O1552" s="4666"/>
      <c r="P1552" s="3216" t="s">
        <v>54</v>
      </c>
      <c r="Q1552" s="3216" t="s">
        <v>55</v>
      </c>
      <c r="R1552" s="3237">
        <v>2</v>
      </c>
      <c r="S1552" s="3238">
        <f>ROUND(K1542,2)*R1552</f>
        <v>23.12</v>
      </c>
    </row>
    <row r="1553" spans="1:19" ht="45" customHeight="1" x14ac:dyDescent="0.25">
      <c r="A1553" s="4666"/>
      <c r="B1553" s="4666"/>
      <c r="C1553" s="4666"/>
      <c r="D1553" s="4666"/>
      <c r="E1553" s="4666"/>
      <c r="F1553" s="4666"/>
      <c r="G1553" s="4666"/>
      <c r="H1553" s="4666"/>
      <c r="I1553" s="4666"/>
      <c r="J1553" s="4666"/>
      <c r="K1553" s="4666"/>
      <c r="L1553" s="4666"/>
      <c r="M1553" s="4666"/>
      <c r="N1553" s="4666"/>
      <c r="O1553" s="4666"/>
      <c r="P1553" s="3216" t="s">
        <v>56</v>
      </c>
      <c r="Q1553" s="3216" t="s">
        <v>57</v>
      </c>
      <c r="R1553" s="3239">
        <v>2</v>
      </c>
      <c r="S1553" s="3240">
        <f>ROUND(K1542,2)*R1553</f>
        <v>23.12</v>
      </c>
    </row>
    <row r="1554" spans="1:19" ht="45" customHeight="1" x14ac:dyDescent="0.25">
      <c r="A1554" s="5044" t="s">
        <v>23</v>
      </c>
      <c r="B1554" s="5044" t="s">
        <v>447</v>
      </c>
      <c r="C1554" s="5044" t="s">
        <v>25</v>
      </c>
      <c r="D1554" s="5044" t="s">
        <v>448</v>
      </c>
      <c r="E1554" s="5044" t="s">
        <v>449</v>
      </c>
      <c r="F1554" s="5045">
        <f>R1554+R1555+R1556+R1557+R1558+R1559+R1560+R1561+R1562+R1563+R1564+R1565</f>
        <v>12</v>
      </c>
      <c r="G1554" s="5044" t="s">
        <v>174</v>
      </c>
      <c r="H1554" s="5046">
        <v>13.03</v>
      </c>
      <c r="I1554" s="5047">
        <v>13.03</v>
      </c>
      <c r="J1554" s="5048">
        <v>0.2288</v>
      </c>
      <c r="K1554" s="5049">
        <f>ROUND(I1554,2)+(ROUND(I1554,2)*J1554)</f>
        <v>16.011264000000001</v>
      </c>
      <c r="L1554" s="5050">
        <f>ROUND(S1554,2)+ROUND(S1555,2)+ROUND(S1556,2)+ROUND(S1557,2)+ROUND(S1558,2)+ROUND(S1559,2)+ROUND(S1560,2)+ROUND(S1561,2)+ROUND(S1562,2)+ROUND(S1563,2)+ROUND(S1564,2)+ROUND(S1565,2)</f>
        <v>192.11999999999998</v>
      </c>
      <c r="M1554" s="5044"/>
      <c r="N1554" s="5044" t="s">
        <v>401</v>
      </c>
      <c r="O1554" s="5044" t="s">
        <v>402</v>
      </c>
      <c r="P1554" s="3241" t="s">
        <v>20</v>
      </c>
      <c r="Q1554" s="3241" t="s">
        <v>29</v>
      </c>
      <c r="R1554" s="3242">
        <v>1</v>
      </c>
      <c r="S1554" s="3243">
        <f>ROUND(K1554,2)*R1554</f>
        <v>16.010000000000002</v>
      </c>
    </row>
    <row r="1555" spans="1:19" ht="45" customHeight="1" x14ac:dyDescent="0.25">
      <c r="A1555" s="4666"/>
      <c r="B1555" s="4666"/>
      <c r="C1555" s="4666"/>
      <c r="D1555" s="4666"/>
      <c r="E1555" s="4666"/>
      <c r="F1555" s="4666"/>
      <c r="G1555" s="4666"/>
      <c r="H1555" s="4666"/>
      <c r="I1555" s="4666"/>
      <c r="J1555" s="4666"/>
      <c r="K1555" s="4666"/>
      <c r="L1555" s="4666"/>
      <c r="M1555" s="4666"/>
      <c r="N1555" s="4666"/>
      <c r="O1555" s="4666"/>
      <c r="P1555" s="3241" t="s">
        <v>30</v>
      </c>
      <c r="Q1555" s="3241" t="s">
        <v>37</v>
      </c>
      <c r="R1555" s="3244">
        <v>1</v>
      </c>
      <c r="S1555" s="3245">
        <f>ROUND(K1554,2)*R1555</f>
        <v>16.010000000000002</v>
      </c>
    </row>
    <row r="1556" spans="1:19" ht="45" customHeight="1" x14ac:dyDescent="0.25">
      <c r="A1556" s="4666"/>
      <c r="B1556" s="4666"/>
      <c r="C1556" s="4666"/>
      <c r="D1556" s="4666"/>
      <c r="E1556" s="4666"/>
      <c r="F1556" s="4666"/>
      <c r="G1556" s="4666"/>
      <c r="H1556" s="4666"/>
      <c r="I1556" s="4666"/>
      <c r="J1556" s="4666"/>
      <c r="K1556" s="4666"/>
      <c r="L1556" s="4666"/>
      <c r="M1556" s="4666"/>
      <c r="N1556" s="4666"/>
      <c r="O1556" s="4666"/>
      <c r="P1556" s="3241" t="s">
        <v>38</v>
      </c>
      <c r="Q1556" s="3241" t="s">
        <v>39</v>
      </c>
      <c r="R1556" s="3246">
        <v>1</v>
      </c>
      <c r="S1556" s="3247">
        <f>ROUND(K1554,2)*R1556</f>
        <v>16.010000000000002</v>
      </c>
    </row>
    <row r="1557" spans="1:19" ht="45" customHeight="1" x14ac:dyDescent="0.25">
      <c r="A1557" s="4666"/>
      <c r="B1557" s="4666"/>
      <c r="C1557" s="4666"/>
      <c r="D1557" s="4666"/>
      <c r="E1557" s="4666"/>
      <c r="F1557" s="4666"/>
      <c r="G1557" s="4666"/>
      <c r="H1557" s="4666"/>
      <c r="I1557" s="4666"/>
      <c r="J1557" s="4666"/>
      <c r="K1557" s="4666"/>
      <c r="L1557" s="4666"/>
      <c r="M1557" s="4666"/>
      <c r="N1557" s="4666"/>
      <c r="O1557" s="4666"/>
      <c r="P1557" s="3241" t="s">
        <v>40</v>
      </c>
      <c r="Q1557" s="3241" t="s">
        <v>41</v>
      </c>
      <c r="R1557" s="3248">
        <v>1</v>
      </c>
      <c r="S1557" s="3249">
        <f>ROUND(K1554,2)*R1557</f>
        <v>16.010000000000002</v>
      </c>
    </row>
    <row r="1558" spans="1:19" ht="45" customHeight="1" x14ac:dyDescent="0.25">
      <c r="A1558" s="4666"/>
      <c r="B1558" s="4666"/>
      <c r="C1558" s="4666"/>
      <c r="D1558" s="4666"/>
      <c r="E1558" s="4666"/>
      <c r="F1558" s="4666"/>
      <c r="G1558" s="4666"/>
      <c r="H1558" s="4666"/>
      <c r="I1558" s="4666"/>
      <c r="J1558" s="4666"/>
      <c r="K1558" s="4666"/>
      <c r="L1558" s="4666"/>
      <c r="M1558" s="4666"/>
      <c r="N1558" s="4666"/>
      <c r="O1558" s="4666"/>
      <c r="P1558" s="3241" t="s">
        <v>42</v>
      </c>
      <c r="Q1558" s="3241" t="s">
        <v>43</v>
      </c>
      <c r="R1558" s="3250">
        <v>1</v>
      </c>
      <c r="S1558" s="3251">
        <f>ROUND(K1554,2)*R1558</f>
        <v>16.010000000000002</v>
      </c>
    </row>
    <row r="1559" spans="1:19" ht="45" customHeight="1" x14ac:dyDescent="0.25">
      <c r="A1559" s="4666"/>
      <c r="B1559" s="4666"/>
      <c r="C1559" s="4666"/>
      <c r="D1559" s="4666"/>
      <c r="E1559" s="4666"/>
      <c r="F1559" s="4666"/>
      <c r="G1559" s="4666"/>
      <c r="H1559" s="4666"/>
      <c r="I1559" s="4666"/>
      <c r="J1559" s="4666"/>
      <c r="K1559" s="4666"/>
      <c r="L1559" s="4666"/>
      <c r="M1559" s="4666"/>
      <c r="N1559" s="4666"/>
      <c r="O1559" s="4666"/>
      <c r="P1559" s="3241" t="s">
        <v>44</v>
      </c>
      <c r="Q1559" s="3241" t="s">
        <v>45</v>
      </c>
      <c r="R1559" s="3252">
        <v>1</v>
      </c>
      <c r="S1559" s="3253">
        <f>ROUND(K1554,2)*R1559</f>
        <v>16.010000000000002</v>
      </c>
    </row>
    <row r="1560" spans="1:19" ht="45" customHeight="1" x14ac:dyDescent="0.25">
      <c r="A1560" s="4666"/>
      <c r="B1560" s="4666"/>
      <c r="C1560" s="4666"/>
      <c r="D1560" s="4666"/>
      <c r="E1560" s="4666"/>
      <c r="F1560" s="4666"/>
      <c r="G1560" s="4666"/>
      <c r="H1560" s="4666"/>
      <c r="I1560" s="4666"/>
      <c r="J1560" s="4666"/>
      <c r="K1560" s="4666"/>
      <c r="L1560" s="4666"/>
      <c r="M1560" s="4666"/>
      <c r="N1560" s="4666"/>
      <c r="O1560" s="4666"/>
      <c r="P1560" s="3241" t="s">
        <v>46</v>
      </c>
      <c r="Q1560" s="3241" t="s">
        <v>47</v>
      </c>
      <c r="R1560" s="3254">
        <v>1</v>
      </c>
      <c r="S1560" s="3255">
        <f>ROUND(K1554,2)*R1560</f>
        <v>16.010000000000002</v>
      </c>
    </row>
    <row r="1561" spans="1:19" ht="45" customHeight="1" x14ac:dyDescent="0.25">
      <c r="A1561" s="4666"/>
      <c r="B1561" s="4666"/>
      <c r="C1561" s="4666"/>
      <c r="D1561" s="4666"/>
      <c r="E1561" s="4666"/>
      <c r="F1561" s="4666"/>
      <c r="G1561" s="4666"/>
      <c r="H1561" s="4666"/>
      <c r="I1561" s="4666"/>
      <c r="J1561" s="4666"/>
      <c r="K1561" s="4666"/>
      <c r="L1561" s="4666"/>
      <c r="M1561" s="4666"/>
      <c r="N1561" s="4666"/>
      <c r="O1561" s="4666"/>
      <c r="P1561" s="3241" t="s">
        <v>48</v>
      </c>
      <c r="Q1561" s="3241" t="s">
        <v>49</v>
      </c>
      <c r="R1561" s="3256">
        <v>1</v>
      </c>
      <c r="S1561" s="3257">
        <f>ROUND(K1554,2)*R1561</f>
        <v>16.010000000000002</v>
      </c>
    </row>
    <row r="1562" spans="1:19" ht="45" customHeight="1" x14ac:dyDescent="0.25">
      <c r="A1562" s="4666"/>
      <c r="B1562" s="4666"/>
      <c r="C1562" s="4666"/>
      <c r="D1562" s="4666"/>
      <c r="E1562" s="4666"/>
      <c r="F1562" s="4666"/>
      <c r="G1562" s="4666"/>
      <c r="H1562" s="4666"/>
      <c r="I1562" s="4666"/>
      <c r="J1562" s="4666"/>
      <c r="K1562" s="4666"/>
      <c r="L1562" s="4666"/>
      <c r="M1562" s="4666"/>
      <c r="N1562" s="4666"/>
      <c r="O1562" s="4666"/>
      <c r="P1562" s="3241" t="s">
        <v>50</v>
      </c>
      <c r="Q1562" s="3241" t="s">
        <v>51</v>
      </c>
      <c r="R1562" s="3258">
        <v>1</v>
      </c>
      <c r="S1562" s="3259">
        <f>ROUND(K1554,2)*R1562</f>
        <v>16.010000000000002</v>
      </c>
    </row>
    <row r="1563" spans="1:19" ht="45" customHeight="1" x14ac:dyDescent="0.25">
      <c r="A1563" s="4666"/>
      <c r="B1563" s="4666"/>
      <c r="C1563" s="4666"/>
      <c r="D1563" s="4666"/>
      <c r="E1563" s="4666"/>
      <c r="F1563" s="4666"/>
      <c r="G1563" s="4666"/>
      <c r="H1563" s="4666"/>
      <c r="I1563" s="4666"/>
      <c r="J1563" s="4666"/>
      <c r="K1563" s="4666"/>
      <c r="L1563" s="4666"/>
      <c r="M1563" s="4666"/>
      <c r="N1563" s="4666"/>
      <c r="O1563" s="4666"/>
      <c r="P1563" s="3241" t="s">
        <v>52</v>
      </c>
      <c r="Q1563" s="3241" t="s">
        <v>53</v>
      </c>
      <c r="R1563" s="3260">
        <v>1</v>
      </c>
      <c r="S1563" s="3261">
        <f>ROUND(K1554,2)*R1563</f>
        <v>16.010000000000002</v>
      </c>
    </row>
    <row r="1564" spans="1:19" ht="45" customHeight="1" x14ac:dyDescent="0.25">
      <c r="A1564" s="4666"/>
      <c r="B1564" s="4666"/>
      <c r="C1564" s="4666"/>
      <c r="D1564" s="4666"/>
      <c r="E1564" s="4666"/>
      <c r="F1564" s="4666"/>
      <c r="G1564" s="4666"/>
      <c r="H1564" s="4666"/>
      <c r="I1564" s="4666"/>
      <c r="J1564" s="4666"/>
      <c r="K1564" s="4666"/>
      <c r="L1564" s="4666"/>
      <c r="M1564" s="4666"/>
      <c r="N1564" s="4666"/>
      <c r="O1564" s="4666"/>
      <c r="P1564" s="3241" t="s">
        <v>54</v>
      </c>
      <c r="Q1564" s="3241" t="s">
        <v>55</v>
      </c>
      <c r="R1564" s="3262">
        <v>1</v>
      </c>
      <c r="S1564" s="3263">
        <f>ROUND(K1554,2)*R1564</f>
        <v>16.010000000000002</v>
      </c>
    </row>
    <row r="1565" spans="1:19" ht="45" customHeight="1" x14ac:dyDescent="0.25">
      <c r="A1565" s="4666"/>
      <c r="B1565" s="4666"/>
      <c r="C1565" s="4666"/>
      <c r="D1565" s="4666"/>
      <c r="E1565" s="4666"/>
      <c r="F1565" s="4666"/>
      <c r="G1565" s="4666"/>
      <c r="H1565" s="4666"/>
      <c r="I1565" s="4666"/>
      <c r="J1565" s="4666"/>
      <c r="K1565" s="4666"/>
      <c r="L1565" s="4666"/>
      <c r="M1565" s="4666"/>
      <c r="N1565" s="4666"/>
      <c r="O1565" s="4666"/>
      <c r="P1565" s="3241" t="s">
        <v>56</v>
      </c>
      <c r="Q1565" s="3241" t="s">
        <v>57</v>
      </c>
      <c r="R1565" s="3264">
        <v>1</v>
      </c>
      <c r="S1565" s="3265">
        <f>ROUND(K1554,2)*R1565</f>
        <v>16.010000000000002</v>
      </c>
    </row>
    <row r="1566" spans="1:19" ht="45" customHeight="1" x14ac:dyDescent="0.25">
      <c r="A1566" s="5051" t="s">
        <v>23</v>
      </c>
      <c r="B1566" s="5051" t="s">
        <v>450</v>
      </c>
      <c r="C1566" s="5051" t="s">
        <v>25</v>
      </c>
      <c r="D1566" s="5051" t="s">
        <v>451</v>
      </c>
      <c r="E1566" s="5051" t="s">
        <v>452</v>
      </c>
      <c r="F1566" s="5052">
        <f>R1566+R1567+R1568+R1569+R1570+R1571+R1572+R1573+R1574+R1575+R1576+R1577</f>
        <v>12</v>
      </c>
      <c r="G1566" s="5051" t="s">
        <v>174</v>
      </c>
      <c r="H1566" s="5053">
        <v>307.89999999999998</v>
      </c>
      <c r="I1566" s="5054">
        <v>307.89999999999998</v>
      </c>
      <c r="J1566" s="5055">
        <v>0.2288</v>
      </c>
      <c r="K1566" s="5056">
        <f>ROUND(I1566,2)+(ROUND(I1566,2)*J1566)</f>
        <v>378.34751999999997</v>
      </c>
      <c r="L1566" s="5057">
        <f>ROUND(S1566,2)+ROUND(S1567,2)+ROUND(S1568,2)+ROUND(S1569,2)+ROUND(S1570,2)+ROUND(S1571,2)+ROUND(S1572,2)+ROUND(S1573,2)+ROUND(S1574,2)+ROUND(S1575,2)+ROUND(S1576,2)+ROUND(S1577,2)</f>
        <v>4540.2</v>
      </c>
      <c r="M1566" s="5051"/>
      <c r="N1566" s="5051" t="s">
        <v>401</v>
      </c>
      <c r="O1566" s="5051" t="s">
        <v>402</v>
      </c>
      <c r="P1566" s="3266" t="s">
        <v>20</v>
      </c>
      <c r="Q1566" s="3266" t="s">
        <v>29</v>
      </c>
      <c r="R1566" s="3267">
        <v>1</v>
      </c>
      <c r="S1566" s="3268">
        <f>ROUND(K1566,2)*R1566</f>
        <v>378.35</v>
      </c>
    </row>
    <row r="1567" spans="1:19" ht="45" customHeight="1" x14ac:dyDescent="0.25">
      <c r="A1567" s="4666"/>
      <c r="B1567" s="4666"/>
      <c r="C1567" s="4666"/>
      <c r="D1567" s="4666"/>
      <c r="E1567" s="4666"/>
      <c r="F1567" s="4666"/>
      <c r="G1567" s="4666"/>
      <c r="H1567" s="4666"/>
      <c r="I1567" s="4666"/>
      <c r="J1567" s="4666"/>
      <c r="K1567" s="4666"/>
      <c r="L1567" s="4666"/>
      <c r="M1567" s="4666"/>
      <c r="N1567" s="4666"/>
      <c r="O1567" s="4666"/>
      <c r="P1567" s="3266" t="s">
        <v>30</v>
      </c>
      <c r="Q1567" s="3266" t="s">
        <v>37</v>
      </c>
      <c r="R1567" s="3269">
        <v>1</v>
      </c>
      <c r="S1567" s="3270">
        <f>ROUND(K1566,2)*R1567</f>
        <v>378.35</v>
      </c>
    </row>
    <row r="1568" spans="1:19" ht="45" customHeight="1" x14ac:dyDescent="0.25">
      <c r="A1568" s="4666"/>
      <c r="B1568" s="4666"/>
      <c r="C1568" s="4666"/>
      <c r="D1568" s="4666"/>
      <c r="E1568" s="4666"/>
      <c r="F1568" s="4666"/>
      <c r="G1568" s="4666"/>
      <c r="H1568" s="4666"/>
      <c r="I1568" s="4666"/>
      <c r="J1568" s="4666"/>
      <c r="K1568" s="4666"/>
      <c r="L1568" s="4666"/>
      <c r="M1568" s="4666"/>
      <c r="N1568" s="4666"/>
      <c r="O1568" s="4666"/>
      <c r="P1568" s="3266" t="s">
        <v>38</v>
      </c>
      <c r="Q1568" s="3266" t="s">
        <v>39</v>
      </c>
      <c r="R1568" s="3271">
        <v>1</v>
      </c>
      <c r="S1568" s="3272">
        <f>ROUND(K1566,2)*R1568</f>
        <v>378.35</v>
      </c>
    </row>
    <row r="1569" spans="1:19" ht="45" customHeight="1" x14ac:dyDescent="0.25">
      <c r="A1569" s="4666"/>
      <c r="B1569" s="4666"/>
      <c r="C1569" s="4666"/>
      <c r="D1569" s="4666"/>
      <c r="E1569" s="4666"/>
      <c r="F1569" s="4666"/>
      <c r="G1569" s="4666"/>
      <c r="H1569" s="4666"/>
      <c r="I1569" s="4666"/>
      <c r="J1569" s="4666"/>
      <c r="K1569" s="4666"/>
      <c r="L1569" s="4666"/>
      <c r="M1569" s="4666"/>
      <c r="N1569" s="4666"/>
      <c r="O1569" s="4666"/>
      <c r="P1569" s="3266" t="s">
        <v>40</v>
      </c>
      <c r="Q1569" s="3266" t="s">
        <v>41</v>
      </c>
      <c r="R1569" s="3273">
        <v>1</v>
      </c>
      <c r="S1569" s="3274">
        <f>ROUND(K1566,2)*R1569</f>
        <v>378.35</v>
      </c>
    </row>
    <row r="1570" spans="1:19" ht="45" customHeight="1" x14ac:dyDescent="0.25">
      <c r="A1570" s="4666"/>
      <c r="B1570" s="4666"/>
      <c r="C1570" s="4666"/>
      <c r="D1570" s="4666"/>
      <c r="E1570" s="4666"/>
      <c r="F1570" s="4666"/>
      <c r="G1570" s="4666"/>
      <c r="H1570" s="4666"/>
      <c r="I1570" s="4666"/>
      <c r="J1570" s="4666"/>
      <c r="K1570" s="4666"/>
      <c r="L1570" s="4666"/>
      <c r="M1570" s="4666"/>
      <c r="N1570" s="4666"/>
      <c r="O1570" s="4666"/>
      <c r="P1570" s="3266" t="s">
        <v>42</v>
      </c>
      <c r="Q1570" s="3266" t="s">
        <v>43</v>
      </c>
      <c r="R1570" s="3275">
        <v>1</v>
      </c>
      <c r="S1570" s="3276">
        <f>ROUND(K1566,2)*R1570</f>
        <v>378.35</v>
      </c>
    </row>
    <row r="1571" spans="1:19" ht="45" customHeight="1" x14ac:dyDescent="0.25">
      <c r="A1571" s="4666"/>
      <c r="B1571" s="4666"/>
      <c r="C1571" s="4666"/>
      <c r="D1571" s="4666"/>
      <c r="E1571" s="4666"/>
      <c r="F1571" s="4666"/>
      <c r="G1571" s="4666"/>
      <c r="H1571" s="4666"/>
      <c r="I1571" s="4666"/>
      <c r="J1571" s="4666"/>
      <c r="K1571" s="4666"/>
      <c r="L1571" s="4666"/>
      <c r="M1571" s="4666"/>
      <c r="N1571" s="4666"/>
      <c r="O1571" s="4666"/>
      <c r="P1571" s="3266" t="s">
        <v>44</v>
      </c>
      <c r="Q1571" s="3266" t="s">
        <v>45</v>
      </c>
      <c r="R1571" s="3277">
        <v>1</v>
      </c>
      <c r="S1571" s="3278">
        <f>ROUND(K1566,2)*R1571</f>
        <v>378.35</v>
      </c>
    </row>
    <row r="1572" spans="1:19" ht="45" customHeight="1" x14ac:dyDescent="0.25">
      <c r="A1572" s="4666"/>
      <c r="B1572" s="4666"/>
      <c r="C1572" s="4666"/>
      <c r="D1572" s="4666"/>
      <c r="E1572" s="4666"/>
      <c r="F1572" s="4666"/>
      <c r="G1572" s="4666"/>
      <c r="H1572" s="4666"/>
      <c r="I1572" s="4666"/>
      <c r="J1572" s="4666"/>
      <c r="K1572" s="4666"/>
      <c r="L1572" s="4666"/>
      <c r="M1572" s="4666"/>
      <c r="N1572" s="4666"/>
      <c r="O1572" s="4666"/>
      <c r="P1572" s="3266" t="s">
        <v>46</v>
      </c>
      <c r="Q1572" s="3266" t="s">
        <v>47</v>
      </c>
      <c r="R1572" s="3279">
        <v>1</v>
      </c>
      <c r="S1572" s="3280">
        <f>ROUND(K1566,2)*R1572</f>
        <v>378.35</v>
      </c>
    </row>
    <row r="1573" spans="1:19" ht="45" customHeight="1" x14ac:dyDescent="0.25">
      <c r="A1573" s="4666"/>
      <c r="B1573" s="4666"/>
      <c r="C1573" s="4666"/>
      <c r="D1573" s="4666"/>
      <c r="E1573" s="4666"/>
      <c r="F1573" s="4666"/>
      <c r="G1573" s="4666"/>
      <c r="H1573" s="4666"/>
      <c r="I1573" s="4666"/>
      <c r="J1573" s="4666"/>
      <c r="K1573" s="4666"/>
      <c r="L1573" s="4666"/>
      <c r="M1573" s="4666"/>
      <c r="N1573" s="4666"/>
      <c r="O1573" s="4666"/>
      <c r="P1573" s="3266" t="s">
        <v>48</v>
      </c>
      <c r="Q1573" s="3266" t="s">
        <v>49</v>
      </c>
      <c r="R1573" s="3281">
        <v>1</v>
      </c>
      <c r="S1573" s="3282">
        <f>ROUND(K1566,2)*R1573</f>
        <v>378.35</v>
      </c>
    </row>
    <row r="1574" spans="1:19" ht="45" customHeight="1" x14ac:dyDescent="0.25">
      <c r="A1574" s="4666"/>
      <c r="B1574" s="4666"/>
      <c r="C1574" s="4666"/>
      <c r="D1574" s="4666"/>
      <c r="E1574" s="4666"/>
      <c r="F1574" s="4666"/>
      <c r="G1574" s="4666"/>
      <c r="H1574" s="4666"/>
      <c r="I1574" s="4666"/>
      <c r="J1574" s="4666"/>
      <c r="K1574" s="4666"/>
      <c r="L1574" s="4666"/>
      <c r="M1574" s="4666"/>
      <c r="N1574" s="4666"/>
      <c r="O1574" s="4666"/>
      <c r="P1574" s="3266" t="s">
        <v>50</v>
      </c>
      <c r="Q1574" s="3266" t="s">
        <v>51</v>
      </c>
      <c r="R1574" s="3283">
        <v>1</v>
      </c>
      <c r="S1574" s="3284">
        <f>ROUND(K1566,2)*R1574</f>
        <v>378.35</v>
      </c>
    </row>
    <row r="1575" spans="1:19" ht="45" customHeight="1" x14ac:dyDescent="0.25">
      <c r="A1575" s="4666"/>
      <c r="B1575" s="4666"/>
      <c r="C1575" s="4666"/>
      <c r="D1575" s="4666"/>
      <c r="E1575" s="4666"/>
      <c r="F1575" s="4666"/>
      <c r="G1575" s="4666"/>
      <c r="H1575" s="4666"/>
      <c r="I1575" s="4666"/>
      <c r="J1575" s="4666"/>
      <c r="K1575" s="4666"/>
      <c r="L1575" s="4666"/>
      <c r="M1575" s="4666"/>
      <c r="N1575" s="4666"/>
      <c r="O1575" s="4666"/>
      <c r="P1575" s="3266" t="s">
        <v>52</v>
      </c>
      <c r="Q1575" s="3266" t="s">
        <v>53</v>
      </c>
      <c r="R1575" s="3285">
        <v>1</v>
      </c>
      <c r="S1575" s="3286">
        <f>ROUND(K1566,2)*R1575</f>
        <v>378.35</v>
      </c>
    </row>
    <row r="1576" spans="1:19" ht="45" customHeight="1" x14ac:dyDescent="0.25">
      <c r="A1576" s="4666"/>
      <c r="B1576" s="4666"/>
      <c r="C1576" s="4666"/>
      <c r="D1576" s="4666"/>
      <c r="E1576" s="4666"/>
      <c r="F1576" s="4666"/>
      <c r="G1576" s="4666"/>
      <c r="H1576" s="4666"/>
      <c r="I1576" s="4666"/>
      <c r="J1576" s="4666"/>
      <c r="K1576" s="4666"/>
      <c r="L1576" s="4666"/>
      <c r="M1576" s="4666"/>
      <c r="N1576" s="4666"/>
      <c r="O1576" s="4666"/>
      <c r="P1576" s="3266" t="s">
        <v>54</v>
      </c>
      <c r="Q1576" s="3266" t="s">
        <v>55</v>
      </c>
      <c r="R1576" s="3287">
        <v>1</v>
      </c>
      <c r="S1576" s="3288">
        <f>ROUND(K1566,2)*R1576</f>
        <v>378.35</v>
      </c>
    </row>
    <row r="1577" spans="1:19" ht="45" customHeight="1" x14ac:dyDescent="0.25">
      <c r="A1577" s="4666"/>
      <c r="B1577" s="4666"/>
      <c r="C1577" s="4666"/>
      <c r="D1577" s="4666"/>
      <c r="E1577" s="4666"/>
      <c r="F1577" s="4666"/>
      <c r="G1577" s="4666"/>
      <c r="H1577" s="4666"/>
      <c r="I1577" s="4666"/>
      <c r="J1577" s="4666"/>
      <c r="K1577" s="4666"/>
      <c r="L1577" s="4666"/>
      <c r="M1577" s="4666"/>
      <c r="N1577" s="4666"/>
      <c r="O1577" s="4666"/>
      <c r="P1577" s="3266" t="s">
        <v>56</v>
      </c>
      <c r="Q1577" s="3266" t="s">
        <v>57</v>
      </c>
      <c r="R1577" s="3289">
        <v>1</v>
      </c>
      <c r="S1577" s="3290">
        <f>ROUND(K1566,2)*R1577</f>
        <v>378.35</v>
      </c>
    </row>
    <row r="1578" spans="1:19" ht="45" customHeight="1" x14ac:dyDescent="0.25">
      <c r="A1578" s="5030" t="s">
        <v>23</v>
      </c>
      <c r="B1578" s="5030" t="s">
        <v>453</v>
      </c>
      <c r="C1578" s="5030" t="s">
        <v>25</v>
      </c>
      <c r="D1578" s="5030" t="s">
        <v>454</v>
      </c>
      <c r="E1578" s="5030" t="s">
        <v>455</v>
      </c>
      <c r="F1578" s="5031">
        <f>R1578+R1579+R1580+R1581+R1582+R1583+R1584+R1585+R1586+R1587+R1588+R1589</f>
        <v>12</v>
      </c>
      <c r="G1578" s="5030" t="s">
        <v>174</v>
      </c>
      <c r="H1578" s="5032">
        <v>4.5599999999999996</v>
      </c>
      <c r="I1578" s="5033">
        <v>4.5599999999999996</v>
      </c>
      <c r="J1578" s="5034">
        <v>0.2288</v>
      </c>
      <c r="K1578" s="5035">
        <f>ROUND(I1578,2)+(ROUND(I1578,2)*J1578)</f>
        <v>5.6033279999999994</v>
      </c>
      <c r="L1578" s="5036">
        <f>ROUND(S1578,2)+ROUND(S1579,2)+ROUND(S1580,2)+ROUND(S1581,2)+ROUND(S1582,2)+ROUND(S1583,2)+ROUND(S1584,2)+ROUND(S1585,2)+ROUND(S1586,2)+ROUND(S1587,2)+ROUND(S1588,2)+ROUND(S1589,2)</f>
        <v>67.2</v>
      </c>
      <c r="M1578" s="5030"/>
      <c r="N1578" s="5030" t="s">
        <v>401</v>
      </c>
      <c r="O1578" s="5030" t="s">
        <v>402</v>
      </c>
      <c r="P1578" s="3291" t="s">
        <v>20</v>
      </c>
      <c r="Q1578" s="3291" t="s">
        <v>29</v>
      </c>
      <c r="R1578" s="3292">
        <v>1</v>
      </c>
      <c r="S1578" s="3293">
        <f>ROUND(K1578,2)*R1578</f>
        <v>5.6</v>
      </c>
    </row>
    <row r="1579" spans="1:19" ht="45" customHeight="1" x14ac:dyDescent="0.25">
      <c r="A1579" s="4666"/>
      <c r="B1579" s="4666"/>
      <c r="C1579" s="4666"/>
      <c r="D1579" s="4666"/>
      <c r="E1579" s="4666"/>
      <c r="F1579" s="4666"/>
      <c r="G1579" s="4666"/>
      <c r="H1579" s="4666"/>
      <c r="I1579" s="4666"/>
      <c r="J1579" s="4666"/>
      <c r="K1579" s="4666"/>
      <c r="L1579" s="4666"/>
      <c r="M1579" s="4666"/>
      <c r="N1579" s="4666"/>
      <c r="O1579" s="4666"/>
      <c r="P1579" s="3291" t="s">
        <v>30</v>
      </c>
      <c r="Q1579" s="3291" t="s">
        <v>37</v>
      </c>
      <c r="R1579" s="3294">
        <v>1</v>
      </c>
      <c r="S1579" s="3295">
        <f>ROUND(K1578,2)*R1579</f>
        <v>5.6</v>
      </c>
    </row>
    <row r="1580" spans="1:19" ht="45" customHeight="1" x14ac:dyDescent="0.25">
      <c r="A1580" s="4666"/>
      <c r="B1580" s="4666"/>
      <c r="C1580" s="4666"/>
      <c r="D1580" s="4666"/>
      <c r="E1580" s="4666"/>
      <c r="F1580" s="4666"/>
      <c r="G1580" s="4666"/>
      <c r="H1580" s="4666"/>
      <c r="I1580" s="4666"/>
      <c r="J1580" s="4666"/>
      <c r="K1580" s="4666"/>
      <c r="L1580" s="4666"/>
      <c r="M1580" s="4666"/>
      <c r="N1580" s="4666"/>
      <c r="O1580" s="4666"/>
      <c r="P1580" s="3291" t="s">
        <v>38</v>
      </c>
      <c r="Q1580" s="3291" t="s">
        <v>39</v>
      </c>
      <c r="R1580" s="3296">
        <v>1</v>
      </c>
      <c r="S1580" s="3297">
        <f>ROUND(K1578,2)*R1580</f>
        <v>5.6</v>
      </c>
    </row>
    <row r="1581" spans="1:19" ht="45" customHeight="1" x14ac:dyDescent="0.25">
      <c r="A1581" s="4666"/>
      <c r="B1581" s="4666"/>
      <c r="C1581" s="4666"/>
      <c r="D1581" s="4666"/>
      <c r="E1581" s="4666"/>
      <c r="F1581" s="4666"/>
      <c r="G1581" s="4666"/>
      <c r="H1581" s="4666"/>
      <c r="I1581" s="4666"/>
      <c r="J1581" s="4666"/>
      <c r="K1581" s="4666"/>
      <c r="L1581" s="4666"/>
      <c r="M1581" s="4666"/>
      <c r="N1581" s="4666"/>
      <c r="O1581" s="4666"/>
      <c r="P1581" s="3291" t="s">
        <v>40</v>
      </c>
      <c r="Q1581" s="3291" t="s">
        <v>41</v>
      </c>
      <c r="R1581" s="3298">
        <v>1</v>
      </c>
      <c r="S1581" s="3299">
        <f>ROUND(K1578,2)*R1581</f>
        <v>5.6</v>
      </c>
    </row>
    <row r="1582" spans="1:19" ht="45" customHeight="1" x14ac:dyDescent="0.25">
      <c r="A1582" s="4666"/>
      <c r="B1582" s="4666"/>
      <c r="C1582" s="4666"/>
      <c r="D1582" s="4666"/>
      <c r="E1582" s="4666"/>
      <c r="F1582" s="4666"/>
      <c r="G1582" s="4666"/>
      <c r="H1582" s="4666"/>
      <c r="I1582" s="4666"/>
      <c r="J1582" s="4666"/>
      <c r="K1582" s="4666"/>
      <c r="L1582" s="4666"/>
      <c r="M1582" s="4666"/>
      <c r="N1582" s="4666"/>
      <c r="O1582" s="4666"/>
      <c r="P1582" s="3291" t="s">
        <v>42</v>
      </c>
      <c r="Q1582" s="3291" t="s">
        <v>43</v>
      </c>
      <c r="R1582" s="3300">
        <v>1</v>
      </c>
      <c r="S1582" s="3301">
        <f>ROUND(K1578,2)*R1582</f>
        <v>5.6</v>
      </c>
    </row>
    <row r="1583" spans="1:19" ht="45" customHeight="1" x14ac:dyDescent="0.25">
      <c r="A1583" s="4666"/>
      <c r="B1583" s="4666"/>
      <c r="C1583" s="4666"/>
      <c r="D1583" s="4666"/>
      <c r="E1583" s="4666"/>
      <c r="F1583" s="4666"/>
      <c r="G1583" s="4666"/>
      <c r="H1583" s="4666"/>
      <c r="I1583" s="4666"/>
      <c r="J1583" s="4666"/>
      <c r="K1583" s="4666"/>
      <c r="L1583" s="4666"/>
      <c r="M1583" s="4666"/>
      <c r="N1583" s="4666"/>
      <c r="O1583" s="4666"/>
      <c r="P1583" s="3291" t="s">
        <v>44</v>
      </c>
      <c r="Q1583" s="3291" t="s">
        <v>45</v>
      </c>
      <c r="R1583" s="3302">
        <v>1</v>
      </c>
      <c r="S1583" s="3303">
        <f>ROUND(K1578,2)*R1583</f>
        <v>5.6</v>
      </c>
    </row>
    <row r="1584" spans="1:19" ht="45" customHeight="1" x14ac:dyDescent="0.25">
      <c r="A1584" s="4666"/>
      <c r="B1584" s="4666"/>
      <c r="C1584" s="4666"/>
      <c r="D1584" s="4666"/>
      <c r="E1584" s="4666"/>
      <c r="F1584" s="4666"/>
      <c r="G1584" s="4666"/>
      <c r="H1584" s="4666"/>
      <c r="I1584" s="4666"/>
      <c r="J1584" s="4666"/>
      <c r="K1584" s="4666"/>
      <c r="L1584" s="4666"/>
      <c r="M1584" s="4666"/>
      <c r="N1584" s="4666"/>
      <c r="O1584" s="4666"/>
      <c r="P1584" s="3291" t="s">
        <v>46</v>
      </c>
      <c r="Q1584" s="3291" t="s">
        <v>47</v>
      </c>
      <c r="R1584" s="3304">
        <v>1</v>
      </c>
      <c r="S1584" s="3305">
        <f>ROUND(K1578,2)*R1584</f>
        <v>5.6</v>
      </c>
    </row>
    <row r="1585" spans="1:19" ht="45" customHeight="1" x14ac:dyDescent="0.25">
      <c r="A1585" s="4666"/>
      <c r="B1585" s="4666"/>
      <c r="C1585" s="4666"/>
      <c r="D1585" s="4666"/>
      <c r="E1585" s="4666"/>
      <c r="F1585" s="4666"/>
      <c r="G1585" s="4666"/>
      <c r="H1585" s="4666"/>
      <c r="I1585" s="4666"/>
      <c r="J1585" s="4666"/>
      <c r="K1585" s="4666"/>
      <c r="L1585" s="4666"/>
      <c r="M1585" s="4666"/>
      <c r="N1585" s="4666"/>
      <c r="O1585" s="4666"/>
      <c r="P1585" s="3291" t="s">
        <v>48</v>
      </c>
      <c r="Q1585" s="3291" t="s">
        <v>49</v>
      </c>
      <c r="R1585" s="3306">
        <v>1</v>
      </c>
      <c r="S1585" s="3307">
        <f>ROUND(K1578,2)*R1585</f>
        <v>5.6</v>
      </c>
    </row>
    <row r="1586" spans="1:19" ht="45" customHeight="1" x14ac:dyDescent="0.25">
      <c r="A1586" s="4666"/>
      <c r="B1586" s="4666"/>
      <c r="C1586" s="4666"/>
      <c r="D1586" s="4666"/>
      <c r="E1586" s="4666"/>
      <c r="F1586" s="4666"/>
      <c r="G1586" s="4666"/>
      <c r="H1586" s="4666"/>
      <c r="I1586" s="4666"/>
      <c r="J1586" s="4666"/>
      <c r="K1586" s="4666"/>
      <c r="L1586" s="4666"/>
      <c r="M1586" s="4666"/>
      <c r="N1586" s="4666"/>
      <c r="O1586" s="4666"/>
      <c r="P1586" s="3291" t="s">
        <v>50</v>
      </c>
      <c r="Q1586" s="3291" t="s">
        <v>51</v>
      </c>
      <c r="R1586" s="3308">
        <v>1</v>
      </c>
      <c r="S1586" s="3309">
        <f>ROUND(K1578,2)*R1586</f>
        <v>5.6</v>
      </c>
    </row>
    <row r="1587" spans="1:19" ht="45" customHeight="1" x14ac:dyDescent="0.25">
      <c r="A1587" s="4666"/>
      <c r="B1587" s="4666"/>
      <c r="C1587" s="4666"/>
      <c r="D1587" s="4666"/>
      <c r="E1587" s="4666"/>
      <c r="F1587" s="4666"/>
      <c r="G1587" s="4666"/>
      <c r="H1587" s="4666"/>
      <c r="I1587" s="4666"/>
      <c r="J1587" s="4666"/>
      <c r="K1587" s="4666"/>
      <c r="L1587" s="4666"/>
      <c r="M1587" s="4666"/>
      <c r="N1587" s="4666"/>
      <c r="O1587" s="4666"/>
      <c r="P1587" s="3291" t="s">
        <v>52</v>
      </c>
      <c r="Q1587" s="3291" t="s">
        <v>53</v>
      </c>
      <c r="R1587" s="3310">
        <v>1</v>
      </c>
      <c r="S1587" s="3311">
        <f>ROUND(K1578,2)*R1587</f>
        <v>5.6</v>
      </c>
    </row>
    <row r="1588" spans="1:19" ht="45" customHeight="1" x14ac:dyDescent="0.25">
      <c r="A1588" s="4666"/>
      <c r="B1588" s="4666"/>
      <c r="C1588" s="4666"/>
      <c r="D1588" s="4666"/>
      <c r="E1588" s="4666"/>
      <c r="F1588" s="4666"/>
      <c r="G1588" s="4666"/>
      <c r="H1588" s="4666"/>
      <c r="I1588" s="4666"/>
      <c r="J1588" s="4666"/>
      <c r="K1588" s="4666"/>
      <c r="L1588" s="4666"/>
      <c r="M1588" s="4666"/>
      <c r="N1588" s="4666"/>
      <c r="O1588" s="4666"/>
      <c r="P1588" s="3291" t="s">
        <v>54</v>
      </c>
      <c r="Q1588" s="3291" t="s">
        <v>55</v>
      </c>
      <c r="R1588" s="3312">
        <v>1</v>
      </c>
      <c r="S1588" s="3313">
        <f>ROUND(K1578,2)*R1588</f>
        <v>5.6</v>
      </c>
    </row>
    <row r="1589" spans="1:19" ht="45" customHeight="1" x14ac:dyDescent="0.25">
      <c r="A1589" s="4666"/>
      <c r="B1589" s="4666"/>
      <c r="C1589" s="4666"/>
      <c r="D1589" s="4666"/>
      <c r="E1589" s="4666"/>
      <c r="F1589" s="4666"/>
      <c r="G1589" s="4666"/>
      <c r="H1589" s="4666"/>
      <c r="I1589" s="4666"/>
      <c r="J1589" s="4666"/>
      <c r="K1589" s="4666"/>
      <c r="L1589" s="4666"/>
      <c r="M1589" s="4666"/>
      <c r="N1589" s="4666"/>
      <c r="O1589" s="4666"/>
      <c r="P1589" s="3291" t="s">
        <v>56</v>
      </c>
      <c r="Q1589" s="3291" t="s">
        <v>57</v>
      </c>
      <c r="R1589" s="3314">
        <v>1</v>
      </c>
      <c r="S1589" s="3315">
        <f>ROUND(K1578,2)*R1589</f>
        <v>5.6</v>
      </c>
    </row>
    <row r="1590" spans="1:19" ht="45" customHeight="1" x14ac:dyDescent="0.25">
      <c r="A1590" s="5037" t="s">
        <v>23</v>
      </c>
      <c r="B1590" s="5037" t="s">
        <v>456</v>
      </c>
      <c r="C1590" s="5037" t="s">
        <v>25</v>
      </c>
      <c r="D1590" s="5037" t="s">
        <v>457</v>
      </c>
      <c r="E1590" s="5037" t="s">
        <v>458</v>
      </c>
      <c r="F1590" s="5038">
        <f>R1590+R1591+R1592+R1593+R1594+R1595+R1596+R1597+R1598+R1599+R1600+R1601</f>
        <v>24</v>
      </c>
      <c r="G1590" s="5037" t="s">
        <v>174</v>
      </c>
      <c r="H1590" s="5039">
        <v>5.14</v>
      </c>
      <c r="I1590" s="5040">
        <v>5.14</v>
      </c>
      <c r="J1590" s="5041">
        <v>0.2288</v>
      </c>
      <c r="K1590" s="5042">
        <f>ROUND(I1590,2)+(ROUND(I1590,2)*J1590)</f>
        <v>6.3160319999999999</v>
      </c>
      <c r="L1590" s="5043">
        <f>ROUND(S1590,2)+ROUND(S1591,2)+ROUND(S1592,2)+ROUND(S1593,2)+ROUND(S1594,2)+ROUND(S1595,2)+ROUND(S1596,2)+ROUND(S1597,2)+ROUND(S1598,2)+ROUND(S1599,2)+ROUND(S1600,2)+ROUND(S1601,2)</f>
        <v>151.68</v>
      </c>
      <c r="M1590" s="5037"/>
      <c r="N1590" s="5037" t="s">
        <v>401</v>
      </c>
      <c r="O1590" s="5037" t="s">
        <v>402</v>
      </c>
      <c r="P1590" s="3316" t="s">
        <v>20</v>
      </c>
      <c r="Q1590" s="3316" t="s">
        <v>29</v>
      </c>
      <c r="R1590" s="3317">
        <v>2</v>
      </c>
      <c r="S1590" s="3318">
        <f>ROUND(K1590,2)*R1590</f>
        <v>12.64</v>
      </c>
    </row>
    <row r="1591" spans="1:19" ht="45" customHeight="1" x14ac:dyDescent="0.25">
      <c r="A1591" s="4666"/>
      <c r="B1591" s="4666"/>
      <c r="C1591" s="4666"/>
      <c r="D1591" s="4666"/>
      <c r="E1591" s="4666"/>
      <c r="F1591" s="4666"/>
      <c r="G1591" s="4666"/>
      <c r="H1591" s="4666"/>
      <c r="I1591" s="4666"/>
      <c r="J1591" s="4666"/>
      <c r="K1591" s="4666"/>
      <c r="L1591" s="4666"/>
      <c r="M1591" s="4666"/>
      <c r="N1591" s="4666"/>
      <c r="O1591" s="4666"/>
      <c r="P1591" s="3316" t="s">
        <v>30</v>
      </c>
      <c r="Q1591" s="3316" t="s">
        <v>37</v>
      </c>
      <c r="R1591" s="3319">
        <v>2</v>
      </c>
      <c r="S1591" s="3320">
        <f>ROUND(K1590,2)*R1591</f>
        <v>12.64</v>
      </c>
    </row>
    <row r="1592" spans="1:19" ht="45" customHeight="1" x14ac:dyDescent="0.25">
      <c r="A1592" s="4666"/>
      <c r="B1592" s="4666"/>
      <c r="C1592" s="4666"/>
      <c r="D1592" s="4666"/>
      <c r="E1592" s="4666"/>
      <c r="F1592" s="4666"/>
      <c r="G1592" s="4666"/>
      <c r="H1592" s="4666"/>
      <c r="I1592" s="4666"/>
      <c r="J1592" s="4666"/>
      <c r="K1592" s="4666"/>
      <c r="L1592" s="4666"/>
      <c r="M1592" s="4666"/>
      <c r="N1592" s="4666"/>
      <c r="O1592" s="4666"/>
      <c r="P1592" s="3316" t="s">
        <v>38</v>
      </c>
      <c r="Q1592" s="3316" t="s">
        <v>39</v>
      </c>
      <c r="R1592" s="3321">
        <v>2</v>
      </c>
      <c r="S1592" s="3322">
        <f>ROUND(K1590,2)*R1592</f>
        <v>12.64</v>
      </c>
    </row>
    <row r="1593" spans="1:19" ht="45" customHeight="1" x14ac:dyDescent="0.25">
      <c r="A1593" s="4666"/>
      <c r="B1593" s="4666"/>
      <c r="C1593" s="4666"/>
      <c r="D1593" s="4666"/>
      <c r="E1593" s="4666"/>
      <c r="F1593" s="4666"/>
      <c r="G1593" s="4666"/>
      <c r="H1593" s="4666"/>
      <c r="I1593" s="4666"/>
      <c r="J1593" s="4666"/>
      <c r="K1593" s="4666"/>
      <c r="L1593" s="4666"/>
      <c r="M1593" s="4666"/>
      <c r="N1593" s="4666"/>
      <c r="O1593" s="4666"/>
      <c r="P1593" s="3316" t="s">
        <v>40</v>
      </c>
      <c r="Q1593" s="3316" t="s">
        <v>41</v>
      </c>
      <c r="R1593" s="3323">
        <v>2</v>
      </c>
      <c r="S1593" s="3324">
        <f>ROUND(K1590,2)*R1593</f>
        <v>12.64</v>
      </c>
    </row>
    <row r="1594" spans="1:19" ht="45" customHeight="1" x14ac:dyDescent="0.25">
      <c r="A1594" s="4666"/>
      <c r="B1594" s="4666"/>
      <c r="C1594" s="4666"/>
      <c r="D1594" s="4666"/>
      <c r="E1594" s="4666"/>
      <c r="F1594" s="4666"/>
      <c r="G1594" s="4666"/>
      <c r="H1594" s="4666"/>
      <c r="I1594" s="4666"/>
      <c r="J1594" s="4666"/>
      <c r="K1594" s="4666"/>
      <c r="L1594" s="4666"/>
      <c r="M1594" s="4666"/>
      <c r="N1594" s="4666"/>
      <c r="O1594" s="4666"/>
      <c r="P1594" s="3316" t="s">
        <v>42</v>
      </c>
      <c r="Q1594" s="3316" t="s">
        <v>43</v>
      </c>
      <c r="R1594" s="3325">
        <v>2</v>
      </c>
      <c r="S1594" s="3326">
        <f>ROUND(K1590,2)*R1594</f>
        <v>12.64</v>
      </c>
    </row>
    <row r="1595" spans="1:19" ht="45" customHeight="1" x14ac:dyDescent="0.25">
      <c r="A1595" s="4666"/>
      <c r="B1595" s="4666"/>
      <c r="C1595" s="4666"/>
      <c r="D1595" s="4666"/>
      <c r="E1595" s="4666"/>
      <c r="F1595" s="4666"/>
      <c r="G1595" s="4666"/>
      <c r="H1595" s="4666"/>
      <c r="I1595" s="4666"/>
      <c r="J1595" s="4666"/>
      <c r="K1595" s="4666"/>
      <c r="L1595" s="4666"/>
      <c r="M1595" s="4666"/>
      <c r="N1595" s="4666"/>
      <c r="O1595" s="4666"/>
      <c r="P1595" s="3316" t="s">
        <v>44</v>
      </c>
      <c r="Q1595" s="3316" t="s">
        <v>45</v>
      </c>
      <c r="R1595" s="3327">
        <v>2</v>
      </c>
      <c r="S1595" s="3328">
        <f>ROUND(K1590,2)*R1595</f>
        <v>12.64</v>
      </c>
    </row>
    <row r="1596" spans="1:19" ht="45" customHeight="1" x14ac:dyDescent="0.25">
      <c r="A1596" s="4666"/>
      <c r="B1596" s="4666"/>
      <c r="C1596" s="4666"/>
      <c r="D1596" s="4666"/>
      <c r="E1596" s="4666"/>
      <c r="F1596" s="4666"/>
      <c r="G1596" s="4666"/>
      <c r="H1596" s="4666"/>
      <c r="I1596" s="4666"/>
      <c r="J1596" s="4666"/>
      <c r="K1596" s="4666"/>
      <c r="L1596" s="4666"/>
      <c r="M1596" s="4666"/>
      <c r="N1596" s="4666"/>
      <c r="O1596" s="4666"/>
      <c r="P1596" s="3316" t="s">
        <v>46</v>
      </c>
      <c r="Q1596" s="3316" t="s">
        <v>47</v>
      </c>
      <c r="R1596" s="3329">
        <v>2</v>
      </c>
      <c r="S1596" s="3330">
        <f>ROUND(K1590,2)*R1596</f>
        <v>12.64</v>
      </c>
    </row>
    <row r="1597" spans="1:19" ht="45" customHeight="1" x14ac:dyDescent="0.25">
      <c r="A1597" s="4666"/>
      <c r="B1597" s="4666"/>
      <c r="C1597" s="4666"/>
      <c r="D1597" s="4666"/>
      <c r="E1597" s="4666"/>
      <c r="F1597" s="4666"/>
      <c r="G1597" s="4666"/>
      <c r="H1597" s="4666"/>
      <c r="I1597" s="4666"/>
      <c r="J1597" s="4666"/>
      <c r="K1597" s="4666"/>
      <c r="L1597" s="4666"/>
      <c r="M1597" s="4666"/>
      <c r="N1597" s="4666"/>
      <c r="O1597" s="4666"/>
      <c r="P1597" s="3316" t="s">
        <v>48</v>
      </c>
      <c r="Q1597" s="3316" t="s">
        <v>49</v>
      </c>
      <c r="R1597" s="3331">
        <v>2</v>
      </c>
      <c r="S1597" s="3332">
        <f>ROUND(K1590,2)*R1597</f>
        <v>12.64</v>
      </c>
    </row>
    <row r="1598" spans="1:19" ht="45" customHeight="1" x14ac:dyDescent="0.25">
      <c r="A1598" s="4666"/>
      <c r="B1598" s="4666"/>
      <c r="C1598" s="4666"/>
      <c r="D1598" s="4666"/>
      <c r="E1598" s="4666"/>
      <c r="F1598" s="4666"/>
      <c r="G1598" s="4666"/>
      <c r="H1598" s="4666"/>
      <c r="I1598" s="4666"/>
      <c r="J1598" s="4666"/>
      <c r="K1598" s="4666"/>
      <c r="L1598" s="4666"/>
      <c r="M1598" s="4666"/>
      <c r="N1598" s="4666"/>
      <c r="O1598" s="4666"/>
      <c r="P1598" s="3316" t="s">
        <v>50</v>
      </c>
      <c r="Q1598" s="3316" t="s">
        <v>51</v>
      </c>
      <c r="R1598" s="3333">
        <v>2</v>
      </c>
      <c r="S1598" s="3334">
        <f>ROUND(K1590,2)*R1598</f>
        <v>12.64</v>
      </c>
    </row>
    <row r="1599" spans="1:19" ht="45" customHeight="1" x14ac:dyDescent="0.25">
      <c r="A1599" s="4666"/>
      <c r="B1599" s="4666"/>
      <c r="C1599" s="4666"/>
      <c r="D1599" s="4666"/>
      <c r="E1599" s="4666"/>
      <c r="F1599" s="4666"/>
      <c r="G1599" s="4666"/>
      <c r="H1599" s="4666"/>
      <c r="I1599" s="4666"/>
      <c r="J1599" s="4666"/>
      <c r="K1599" s="4666"/>
      <c r="L1599" s="4666"/>
      <c r="M1599" s="4666"/>
      <c r="N1599" s="4666"/>
      <c r="O1599" s="4666"/>
      <c r="P1599" s="3316" t="s">
        <v>52</v>
      </c>
      <c r="Q1599" s="3316" t="s">
        <v>53</v>
      </c>
      <c r="R1599" s="3335">
        <v>2</v>
      </c>
      <c r="S1599" s="3336">
        <f>ROUND(K1590,2)*R1599</f>
        <v>12.64</v>
      </c>
    </row>
    <row r="1600" spans="1:19" ht="45" customHeight="1" x14ac:dyDescent="0.25">
      <c r="A1600" s="4666"/>
      <c r="B1600" s="4666"/>
      <c r="C1600" s="4666"/>
      <c r="D1600" s="4666"/>
      <c r="E1600" s="4666"/>
      <c r="F1600" s="4666"/>
      <c r="G1600" s="4666"/>
      <c r="H1600" s="4666"/>
      <c r="I1600" s="4666"/>
      <c r="J1600" s="4666"/>
      <c r="K1600" s="4666"/>
      <c r="L1600" s="4666"/>
      <c r="M1600" s="4666"/>
      <c r="N1600" s="4666"/>
      <c r="O1600" s="4666"/>
      <c r="P1600" s="3316" t="s">
        <v>54</v>
      </c>
      <c r="Q1600" s="3316" t="s">
        <v>55</v>
      </c>
      <c r="R1600" s="3337">
        <v>2</v>
      </c>
      <c r="S1600" s="3338">
        <f>ROUND(K1590,2)*R1600</f>
        <v>12.64</v>
      </c>
    </row>
    <row r="1601" spans="1:19" ht="45" customHeight="1" x14ac:dyDescent="0.25">
      <c r="A1601" s="4666"/>
      <c r="B1601" s="4666"/>
      <c r="C1601" s="4666"/>
      <c r="D1601" s="4666"/>
      <c r="E1601" s="4666"/>
      <c r="F1601" s="4666"/>
      <c r="G1601" s="4666"/>
      <c r="H1601" s="4666"/>
      <c r="I1601" s="4666"/>
      <c r="J1601" s="4666"/>
      <c r="K1601" s="4666"/>
      <c r="L1601" s="4666"/>
      <c r="M1601" s="4666"/>
      <c r="N1601" s="4666"/>
      <c r="O1601" s="4666"/>
      <c r="P1601" s="3316" t="s">
        <v>56</v>
      </c>
      <c r="Q1601" s="3316" t="s">
        <v>57</v>
      </c>
      <c r="R1601" s="3339">
        <v>2</v>
      </c>
      <c r="S1601" s="3340">
        <f>ROUND(K1590,2)*R1601</f>
        <v>12.64</v>
      </c>
    </row>
    <row r="1602" spans="1:19" ht="45" customHeight="1" x14ac:dyDescent="0.25">
      <c r="A1602" s="5016" t="s">
        <v>23</v>
      </c>
      <c r="B1602" s="5016" t="s">
        <v>459</v>
      </c>
      <c r="C1602" s="5016" t="s">
        <v>25</v>
      </c>
      <c r="D1602" s="5016" t="s">
        <v>460</v>
      </c>
      <c r="E1602" s="5016" t="s">
        <v>461</v>
      </c>
      <c r="F1602" s="5017">
        <f>R1602+R1603+R1604+R1605+R1606+R1607+R1608+R1609+R1610+R1611+R1612+R1613</f>
        <v>12</v>
      </c>
      <c r="G1602" s="5016" t="s">
        <v>174</v>
      </c>
      <c r="H1602" s="5018">
        <v>21.27</v>
      </c>
      <c r="I1602" s="5019">
        <v>21.27</v>
      </c>
      <c r="J1602" s="5020">
        <v>0.2288</v>
      </c>
      <c r="K1602" s="5021">
        <f>ROUND(I1602,2)+(ROUND(I1602,2)*J1602)</f>
        <v>26.136575999999998</v>
      </c>
      <c r="L1602" s="5022">
        <f>ROUND(S1602,2)+ROUND(S1603,2)+ROUND(S1604,2)+ROUND(S1605,2)+ROUND(S1606,2)+ROUND(S1607,2)+ROUND(S1608,2)+ROUND(S1609,2)+ROUND(S1610,2)+ROUND(S1611,2)+ROUND(S1612,2)+ROUND(S1613,2)</f>
        <v>313.67999999999989</v>
      </c>
      <c r="M1602" s="5016"/>
      <c r="N1602" s="5016" t="s">
        <v>401</v>
      </c>
      <c r="O1602" s="5016" t="s">
        <v>402</v>
      </c>
      <c r="P1602" s="3341" t="s">
        <v>20</v>
      </c>
      <c r="Q1602" s="3341" t="s">
        <v>29</v>
      </c>
      <c r="R1602" s="3342">
        <v>1</v>
      </c>
      <c r="S1602" s="3343">
        <f>ROUND(K1602,2)*R1602</f>
        <v>26.14</v>
      </c>
    </row>
    <row r="1603" spans="1:19" ht="45" customHeight="1" x14ac:dyDescent="0.25">
      <c r="A1603" s="4666"/>
      <c r="B1603" s="4666"/>
      <c r="C1603" s="4666"/>
      <c r="D1603" s="4666"/>
      <c r="E1603" s="4666"/>
      <c r="F1603" s="4666"/>
      <c r="G1603" s="4666"/>
      <c r="H1603" s="4666"/>
      <c r="I1603" s="4666"/>
      <c r="J1603" s="4666"/>
      <c r="K1603" s="4666"/>
      <c r="L1603" s="4666"/>
      <c r="M1603" s="4666"/>
      <c r="N1603" s="4666"/>
      <c r="O1603" s="4666"/>
      <c r="P1603" s="3341" t="s">
        <v>30</v>
      </c>
      <c r="Q1603" s="3341" t="s">
        <v>37</v>
      </c>
      <c r="R1603" s="3344">
        <v>1</v>
      </c>
      <c r="S1603" s="3345">
        <f>ROUND(K1602,2)*R1603</f>
        <v>26.14</v>
      </c>
    </row>
    <row r="1604" spans="1:19" ht="45" customHeight="1" x14ac:dyDescent="0.25">
      <c r="A1604" s="4666"/>
      <c r="B1604" s="4666"/>
      <c r="C1604" s="4666"/>
      <c r="D1604" s="4666"/>
      <c r="E1604" s="4666"/>
      <c r="F1604" s="4666"/>
      <c r="G1604" s="4666"/>
      <c r="H1604" s="4666"/>
      <c r="I1604" s="4666"/>
      <c r="J1604" s="4666"/>
      <c r="K1604" s="4666"/>
      <c r="L1604" s="4666"/>
      <c r="M1604" s="4666"/>
      <c r="N1604" s="4666"/>
      <c r="O1604" s="4666"/>
      <c r="P1604" s="3341" t="s">
        <v>38</v>
      </c>
      <c r="Q1604" s="3341" t="s">
        <v>39</v>
      </c>
      <c r="R1604" s="3346">
        <v>1</v>
      </c>
      <c r="S1604" s="3347">
        <f>ROUND(K1602,2)*R1604</f>
        <v>26.14</v>
      </c>
    </row>
    <row r="1605" spans="1:19" ht="45" customHeight="1" x14ac:dyDescent="0.25">
      <c r="A1605" s="4666"/>
      <c r="B1605" s="4666"/>
      <c r="C1605" s="4666"/>
      <c r="D1605" s="4666"/>
      <c r="E1605" s="4666"/>
      <c r="F1605" s="4666"/>
      <c r="G1605" s="4666"/>
      <c r="H1605" s="4666"/>
      <c r="I1605" s="4666"/>
      <c r="J1605" s="4666"/>
      <c r="K1605" s="4666"/>
      <c r="L1605" s="4666"/>
      <c r="M1605" s="4666"/>
      <c r="N1605" s="4666"/>
      <c r="O1605" s="4666"/>
      <c r="P1605" s="3341" t="s">
        <v>40</v>
      </c>
      <c r="Q1605" s="3341" t="s">
        <v>41</v>
      </c>
      <c r="R1605" s="3348">
        <v>1</v>
      </c>
      <c r="S1605" s="3349">
        <f>ROUND(K1602,2)*R1605</f>
        <v>26.14</v>
      </c>
    </row>
    <row r="1606" spans="1:19" ht="45" customHeight="1" x14ac:dyDescent="0.25">
      <c r="A1606" s="4666"/>
      <c r="B1606" s="4666"/>
      <c r="C1606" s="4666"/>
      <c r="D1606" s="4666"/>
      <c r="E1606" s="4666"/>
      <c r="F1606" s="4666"/>
      <c r="G1606" s="4666"/>
      <c r="H1606" s="4666"/>
      <c r="I1606" s="4666"/>
      <c r="J1606" s="4666"/>
      <c r="K1606" s="4666"/>
      <c r="L1606" s="4666"/>
      <c r="M1606" s="4666"/>
      <c r="N1606" s="4666"/>
      <c r="O1606" s="4666"/>
      <c r="P1606" s="3341" t="s">
        <v>42</v>
      </c>
      <c r="Q1606" s="3341" t="s">
        <v>43</v>
      </c>
      <c r="R1606" s="3350">
        <v>1</v>
      </c>
      <c r="S1606" s="3351">
        <f>ROUND(K1602,2)*R1606</f>
        <v>26.14</v>
      </c>
    </row>
    <row r="1607" spans="1:19" ht="45" customHeight="1" x14ac:dyDescent="0.25">
      <c r="A1607" s="4666"/>
      <c r="B1607" s="4666"/>
      <c r="C1607" s="4666"/>
      <c r="D1607" s="4666"/>
      <c r="E1607" s="4666"/>
      <c r="F1607" s="4666"/>
      <c r="G1607" s="4666"/>
      <c r="H1607" s="4666"/>
      <c r="I1607" s="4666"/>
      <c r="J1607" s="4666"/>
      <c r="K1607" s="4666"/>
      <c r="L1607" s="4666"/>
      <c r="M1607" s="4666"/>
      <c r="N1607" s="4666"/>
      <c r="O1607" s="4666"/>
      <c r="P1607" s="3341" t="s">
        <v>44</v>
      </c>
      <c r="Q1607" s="3341" t="s">
        <v>45</v>
      </c>
      <c r="R1607" s="3352">
        <v>1</v>
      </c>
      <c r="S1607" s="3353">
        <f>ROUND(K1602,2)*R1607</f>
        <v>26.14</v>
      </c>
    </row>
    <row r="1608" spans="1:19" ht="45" customHeight="1" x14ac:dyDescent="0.25">
      <c r="A1608" s="4666"/>
      <c r="B1608" s="4666"/>
      <c r="C1608" s="4666"/>
      <c r="D1608" s="4666"/>
      <c r="E1608" s="4666"/>
      <c r="F1608" s="4666"/>
      <c r="G1608" s="4666"/>
      <c r="H1608" s="4666"/>
      <c r="I1608" s="4666"/>
      <c r="J1608" s="4666"/>
      <c r="K1608" s="4666"/>
      <c r="L1608" s="4666"/>
      <c r="M1608" s="4666"/>
      <c r="N1608" s="4666"/>
      <c r="O1608" s="4666"/>
      <c r="P1608" s="3341" t="s">
        <v>46</v>
      </c>
      <c r="Q1608" s="3341" t="s">
        <v>47</v>
      </c>
      <c r="R1608" s="3354">
        <v>1</v>
      </c>
      <c r="S1608" s="3355">
        <f>ROUND(K1602,2)*R1608</f>
        <v>26.14</v>
      </c>
    </row>
    <row r="1609" spans="1:19" ht="45" customHeight="1" x14ac:dyDescent="0.25">
      <c r="A1609" s="4666"/>
      <c r="B1609" s="4666"/>
      <c r="C1609" s="4666"/>
      <c r="D1609" s="4666"/>
      <c r="E1609" s="4666"/>
      <c r="F1609" s="4666"/>
      <c r="G1609" s="4666"/>
      <c r="H1609" s="4666"/>
      <c r="I1609" s="4666"/>
      <c r="J1609" s="4666"/>
      <c r="K1609" s="4666"/>
      <c r="L1609" s="4666"/>
      <c r="M1609" s="4666"/>
      <c r="N1609" s="4666"/>
      <c r="O1609" s="4666"/>
      <c r="P1609" s="3341" t="s">
        <v>48</v>
      </c>
      <c r="Q1609" s="3341" t="s">
        <v>49</v>
      </c>
      <c r="R1609" s="3356">
        <v>1</v>
      </c>
      <c r="S1609" s="3357">
        <f>ROUND(K1602,2)*R1609</f>
        <v>26.14</v>
      </c>
    </row>
    <row r="1610" spans="1:19" ht="45" customHeight="1" x14ac:dyDescent="0.25">
      <c r="A1610" s="4666"/>
      <c r="B1610" s="4666"/>
      <c r="C1610" s="4666"/>
      <c r="D1610" s="4666"/>
      <c r="E1610" s="4666"/>
      <c r="F1610" s="4666"/>
      <c r="G1610" s="4666"/>
      <c r="H1610" s="4666"/>
      <c r="I1610" s="4666"/>
      <c r="J1610" s="4666"/>
      <c r="K1610" s="4666"/>
      <c r="L1610" s="4666"/>
      <c r="M1610" s="4666"/>
      <c r="N1610" s="4666"/>
      <c r="O1610" s="4666"/>
      <c r="P1610" s="3341" t="s">
        <v>50</v>
      </c>
      <c r="Q1610" s="3341" t="s">
        <v>51</v>
      </c>
      <c r="R1610" s="3358">
        <v>1</v>
      </c>
      <c r="S1610" s="3359">
        <f>ROUND(K1602,2)*R1610</f>
        <v>26.14</v>
      </c>
    </row>
    <row r="1611" spans="1:19" ht="45" customHeight="1" x14ac:dyDescent="0.25">
      <c r="A1611" s="4666"/>
      <c r="B1611" s="4666"/>
      <c r="C1611" s="4666"/>
      <c r="D1611" s="4666"/>
      <c r="E1611" s="4666"/>
      <c r="F1611" s="4666"/>
      <c r="G1611" s="4666"/>
      <c r="H1611" s="4666"/>
      <c r="I1611" s="4666"/>
      <c r="J1611" s="4666"/>
      <c r="K1611" s="4666"/>
      <c r="L1611" s="4666"/>
      <c r="M1611" s="4666"/>
      <c r="N1611" s="4666"/>
      <c r="O1611" s="4666"/>
      <c r="P1611" s="3341" t="s">
        <v>52</v>
      </c>
      <c r="Q1611" s="3341" t="s">
        <v>53</v>
      </c>
      <c r="R1611" s="3360">
        <v>1</v>
      </c>
      <c r="S1611" s="3361">
        <f>ROUND(K1602,2)*R1611</f>
        <v>26.14</v>
      </c>
    </row>
    <row r="1612" spans="1:19" ht="45" customHeight="1" x14ac:dyDescent="0.25">
      <c r="A1612" s="4666"/>
      <c r="B1612" s="4666"/>
      <c r="C1612" s="4666"/>
      <c r="D1612" s="4666"/>
      <c r="E1612" s="4666"/>
      <c r="F1612" s="4666"/>
      <c r="G1612" s="4666"/>
      <c r="H1612" s="4666"/>
      <c r="I1612" s="4666"/>
      <c r="J1612" s="4666"/>
      <c r="K1612" s="4666"/>
      <c r="L1612" s="4666"/>
      <c r="M1612" s="4666"/>
      <c r="N1612" s="4666"/>
      <c r="O1612" s="4666"/>
      <c r="P1612" s="3341" t="s">
        <v>54</v>
      </c>
      <c r="Q1612" s="3341" t="s">
        <v>55</v>
      </c>
      <c r="R1612" s="3362">
        <v>1</v>
      </c>
      <c r="S1612" s="3363">
        <f>ROUND(K1602,2)*R1612</f>
        <v>26.14</v>
      </c>
    </row>
    <row r="1613" spans="1:19" ht="45" customHeight="1" x14ac:dyDescent="0.25">
      <c r="A1613" s="4666"/>
      <c r="B1613" s="4666"/>
      <c r="C1613" s="4666"/>
      <c r="D1613" s="4666"/>
      <c r="E1613" s="4666"/>
      <c r="F1613" s="4666"/>
      <c r="G1613" s="4666"/>
      <c r="H1613" s="4666"/>
      <c r="I1613" s="4666"/>
      <c r="J1613" s="4666"/>
      <c r="K1613" s="4666"/>
      <c r="L1613" s="4666"/>
      <c r="M1613" s="4666"/>
      <c r="N1613" s="4666"/>
      <c r="O1613" s="4666"/>
      <c r="P1613" s="3341" t="s">
        <v>56</v>
      </c>
      <c r="Q1613" s="3341" t="s">
        <v>57</v>
      </c>
      <c r="R1613" s="3364">
        <v>1</v>
      </c>
      <c r="S1613" s="3365">
        <f>ROUND(K1602,2)*R1613</f>
        <v>26.14</v>
      </c>
    </row>
    <row r="1614" spans="1:19" ht="45" customHeight="1" x14ac:dyDescent="0.25">
      <c r="A1614" s="5023" t="s">
        <v>23</v>
      </c>
      <c r="B1614" s="5023" t="s">
        <v>462</v>
      </c>
      <c r="C1614" s="5023" t="s">
        <v>25</v>
      </c>
      <c r="D1614" s="5023" t="s">
        <v>463</v>
      </c>
      <c r="E1614" s="5023" t="s">
        <v>464</v>
      </c>
      <c r="F1614" s="5024">
        <f>R1614+R1615+R1616+R1617+R1618+R1619+R1620+R1621+R1622+R1623+R1624+R1625</f>
        <v>24</v>
      </c>
      <c r="G1614" s="5023" t="s">
        <v>174</v>
      </c>
      <c r="H1614" s="5025">
        <v>28.51</v>
      </c>
      <c r="I1614" s="5026">
        <v>28.51</v>
      </c>
      <c r="J1614" s="5027">
        <v>0.2288</v>
      </c>
      <c r="K1614" s="5028">
        <f>ROUND(I1614,2)+(ROUND(I1614,2)*J1614)</f>
        <v>35.033087999999999</v>
      </c>
      <c r="L1614" s="5029">
        <f>ROUND(S1614,2)+ROUND(S1615,2)+ROUND(S1616,2)+ROUND(S1617,2)+ROUND(S1618,2)+ROUND(S1619,2)+ROUND(S1620,2)+ROUND(S1621,2)+ROUND(S1622,2)+ROUND(S1623,2)+ROUND(S1624,2)+ROUND(S1625,2)</f>
        <v>840.7199999999998</v>
      </c>
      <c r="M1614" s="5023"/>
      <c r="N1614" s="5023" t="s">
        <v>401</v>
      </c>
      <c r="O1614" s="5023" t="s">
        <v>402</v>
      </c>
      <c r="P1614" s="3366" t="s">
        <v>20</v>
      </c>
      <c r="Q1614" s="3366" t="s">
        <v>29</v>
      </c>
      <c r="R1614" s="3367">
        <v>2</v>
      </c>
      <c r="S1614" s="3368">
        <f>ROUND(K1614,2)*R1614</f>
        <v>70.06</v>
      </c>
    </row>
    <row r="1615" spans="1:19" ht="45" customHeight="1" x14ac:dyDescent="0.25">
      <c r="A1615" s="4666"/>
      <c r="B1615" s="4666"/>
      <c r="C1615" s="4666"/>
      <c r="D1615" s="4666"/>
      <c r="E1615" s="4666"/>
      <c r="F1615" s="4666"/>
      <c r="G1615" s="4666"/>
      <c r="H1615" s="4666"/>
      <c r="I1615" s="4666"/>
      <c r="J1615" s="4666"/>
      <c r="K1615" s="4666"/>
      <c r="L1615" s="4666"/>
      <c r="M1615" s="4666"/>
      <c r="N1615" s="4666"/>
      <c r="O1615" s="4666"/>
      <c r="P1615" s="3366" t="s">
        <v>30</v>
      </c>
      <c r="Q1615" s="3366" t="s">
        <v>37</v>
      </c>
      <c r="R1615" s="3369">
        <v>2</v>
      </c>
      <c r="S1615" s="3370">
        <f>ROUND(K1614,2)*R1615</f>
        <v>70.06</v>
      </c>
    </row>
    <row r="1616" spans="1:19" ht="45" customHeight="1" x14ac:dyDescent="0.25">
      <c r="A1616" s="4666"/>
      <c r="B1616" s="4666"/>
      <c r="C1616" s="4666"/>
      <c r="D1616" s="4666"/>
      <c r="E1616" s="4666"/>
      <c r="F1616" s="4666"/>
      <c r="G1616" s="4666"/>
      <c r="H1616" s="4666"/>
      <c r="I1616" s="4666"/>
      <c r="J1616" s="4666"/>
      <c r="K1616" s="4666"/>
      <c r="L1616" s="4666"/>
      <c r="M1616" s="4666"/>
      <c r="N1616" s="4666"/>
      <c r="O1616" s="4666"/>
      <c r="P1616" s="3366" t="s">
        <v>38</v>
      </c>
      <c r="Q1616" s="3366" t="s">
        <v>39</v>
      </c>
      <c r="R1616" s="3371">
        <v>2</v>
      </c>
      <c r="S1616" s="3372">
        <f>ROUND(K1614,2)*R1616</f>
        <v>70.06</v>
      </c>
    </row>
    <row r="1617" spans="1:19" ht="45" customHeight="1" x14ac:dyDescent="0.25">
      <c r="A1617" s="4666"/>
      <c r="B1617" s="4666"/>
      <c r="C1617" s="4666"/>
      <c r="D1617" s="4666"/>
      <c r="E1617" s="4666"/>
      <c r="F1617" s="4666"/>
      <c r="G1617" s="4666"/>
      <c r="H1617" s="4666"/>
      <c r="I1617" s="4666"/>
      <c r="J1617" s="4666"/>
      <c r="K1617" s="4666"/>
      <c r="L1617" s="4666"/>
      <c r="M1617" s="4666"/>
      <c r="N1617" s="4666"/>
      <c r="O1617" s="4666"/>
      <c r="P1617" s="3366" t="s">
        <v>40</v>
      </c>
      <c r="Q1617" s="3366" t="s">
        <v>41</v>
      </c>
      <c r="R1617" s="3373">
        <v>2</v>
      </c>
      <c r="S1617" s="3374">
        <f>ROUND(K1614,2)*R1617</f>
        <v>70.06</v>
      </c>
    </row>
    <row r="1618" spans="1:19" ht="45" customHeight="1" x14ac:dyDescent="0.25">
      <c r="A1618" s="4666"/>
      <c r="B1618" s="4666"/>
      <c r="C1618" s="4666"/>
      <c r="D1618" s="4666"/>
      <c r="E1618" s="4666"/>
      <c r="F1618" s="4666"/>
      <c r="G1618" s="4666"/>
      <c r="H1618" s="4666"/>
      <c r="I1618" s="4666"/>
      <c r="J1618" s="4666"/>
      <c r="K1618" s="4666"/>
      <c r="L1618" s="4666"/>
      <c r="M1618" s="4666"/>
      <c r="N1618" s="4666"/>
      <c r="O1618" s="4666"/>
      <c r="P1618" s="3366" t="s">
        <v>42</v>
      </c>
      <c r="Q1618" s="3366" t="s">
        <v>43</v>
      </c>
      <c r="R1618" s="3375">
        <v>2</v>
      </c>
      <c r="S1618" s="3376">
        <f>ROUND(K1614,2)*R1618</f>
        <v>70.06</v>
      </c>
    </row>
    <row r="1619" spans="1:19" ht="45" customHeight="1" x14ac:dyDescent="0.25">
      <c r="A1619" s="4666"/>
      <c r="B1619" s="4666"/>
      <c r="C1619" s="4666"/>
      <c r="D1619" s="4666"/>
      <c r="E1619" s="4666"/>
      <c r="F1619" s="4666"/>
      <c r="G1619" s="4666"/>
      <c r="H1619" s="4666"/>
      <c r="I1619" s="4666"/>
      <c r="J1619" s="4666"/>
      <c r="K1619" s="4666"/>
      <c r="L1619" s="4666"/>
      <c r="M1619" s="4666"/>
      <c r="N1619" s="4666"/>
      <c r="O1619" s="4666"/>
      <c r="P1619" s="3366" t="s">
        <v>44</v>
      </c>
      <c r="Q1619" s="3366" t="s">
        <v>45</v>
      </c>
      <c r="R1619" s="3377">
        <v>2</v>
      </c>
      <c r="S1619" s="3378">
        <f>ROUND(K1614,2)*R1619</f>
        <v>70.06</v>
      </c>
    </row>
    <row r="1620" spans="1:19" ht="45" customHeight="1" x14ac:dyDescent="0.25">
      <c r="A1620" s="4666"/>
      <c r="B1620" s="4666"/>
      <c r="C1620" s="4666"/>
      <c r="D1620" s="4666"/>
      <c r="E1620" s="4666"/>
      <c r="F1620" s="4666"/>
      <c r="G1620" s="4666"/>
      <c r="H1620" s="4666"/>
      <c r="I1620" s="4666"/>
      <c r="J1620" s="4666"/>
      <c r="K1620" s="4666"/>
      <c r="L1620" s="4666"/>
      <c r="M1620" s="4666"/>
      <c r="N1620" s="4666"/>
      <c r="O1620" s="4666"/>
      <c r="P1620" s="3366" t="s">
        <v>46</v>
      </c>
      <c r="Q1620" s="3366" t="s">
        <v>47</v>
      </c>
      <c r="R1620" s="3379">
        <v>2</v>
      </c>
      <c r="S1620" s="3380">
        <f>ROUND(K1614,2)*R1620</f>
        <v>70.06</v>
      </c>
    </row>
    <row r="1621" spans="1:19" ht="45" customHeight="1" x14ac:dyDescent="0.25">
      <c r="A1621" s="4666"/>
      <c r="B1621" s="4666"/>
      <c r="C1621" s="4666"/>
      <c r="D1621" s="4666"/>
      <c r="E1621" s="4666"/>
      <c r="F1621" s="4666"/>
      <c r="G1621" s="4666"/>
      <c r="H1621" s="4666"/>
      <c r="I1621" s="4666"/>
      <c r="J1621" s="4666"/>
      <c r="K1621" s="4666"/>
      <c r="L1621" s="4666"/>
      <c r="M1621" s="4666"/>
      <c r="N1621" s="4666"/>
      <c r="O1621" s="4666"/>
      <c r="P1621" s="3366" t="s">
        <v>48</v>
      </c>
      <c r="Q1621" s="3366" t="s">
        <v>49</v>
      </c>
      <c r="R1621" s="3381">
        <v>2</v>
      </c>
      <c r="S1621" s="3382">
        <f>ROUND(K1614,2)*R1621</f>
        <v>70.06</v>
      </c>
    </row>
    <row r="1622" spans="1:19" ht="45" customHeight="1" x14ac:dyDescent="0.25">
      <c r="A1622" s="4666"/>
      <c r="B1622" s="4666"/>
      <c r="C1622" s="4666"/>
      <c r="D1622" s="4666"/>
      <c r="E1622" s="4666"/>
      <c r="F1622" s="4666"/>
      <c r="G1622" s="4666"/>
      <c r="H1622" s="4666"/>
      <c r="I1622" s="4666"/>
      <c r="J1622" s="4666"/>
      <c r="K1622" s="4666"/>
      <c r="L1622" s="4666"/>
      <c r="M1622" s="4666"/>
      <c r="N1622" s="4666"/>
      <c r="O1622" s="4666"/>
      <c r="P1622" s="3366" t="s">
        <v>50</v>
      </c>
      <c r="Q1622" s="3366" t="s">
        <v>51</v>
      </c>
      <c r="R1622" s="3383">
        <v>2</v>
      </c>
      <c r="S1622" s="3384">
        <f>ROUND(K1614,2)*R1622</f>
        <v>70.06</v>
      </c>
    </row>
    <row r="1623" spans="1:19" ht="45" customHeight="1" x14ac:dyDescent="0.25">
      <c r="A1623" s="4666"/>
      <c r="B1623" s="4666"/>
      <c r="C1623" s="4666"/>
      <c r="D1623" s="4666"/>
      <c r="E1623" s="4666"/>
      <c r="F1623" s="4666"/>
      <c r="G1623" s="4666"/>
      <c r="H1623" s="4666"/>
      <c r="I1623" s="4666"/>
      <c r="J1623" s="4666"/>
      <c r="K1623" s="4666"/>
      <c r="L1623" s="4666"/>
      <c r="M1623" s="4666"/>
      <c r="N1623" s="4666"/>
      <c r="O1623" s="4666"/>
      <c r="P1623" s="3366" t="s">
        <v>52</v>
      </c>
      <c r="Q1623" s="3366" t="s">
        <v>53</v>
      </c>
      <c r="R1623" s="3385">
        <v>2</v>
      </c>
      <c r="S1623" s="3386">
        <f>ROUND(K1614,2)*R1623</f>
        <v>70.06</v>
      </c>
    </row>
    <row r="1624" spans="1:19" ht="45" customHeight="1" x14ac:dyDescent="0.25">
      <c r="A1624" s="4666"/>
      <c r="B1624" s="4666"/>
      <c r="C1624" s="4666"/>
      <c r="D1624" s="4666"/>
      <c r="E1624" s="4666"/>
      <c r="F1624" s="4666"/>
      <c r="G1624" s="4666"/>
      <c r="H1624" s="4666"/>
      <c r="I1624" s="4666"/>
      <c r="J1624" s="4666"/>
      <c r="K1624" s="4666"/>
      <c r="L1624" s="4666"/>
      <c r="M1624" s="4666"/>
      <c r="N1624" s="4666"/>
      <c r="O1624" s="4666"/>
      <c r="P1624" s="3366" t="s">
        <v>54</v>
      </c>
      <c r="Q1624" s="3366" t="s">
        <v>55</v>
      </c>
      <c r="R1624" s="3387">
        <v>2</v>
      </c>
      <c r="S1624" s="3388">
        <f>ROUND(K1614,2)*R1624</f>
        <v>70.06</v>
      </c>
    </row>
    <row r="1625" spans="1:19" ht="45" customHeight="1" x14ac:dyDescent="0.25">
      <c r="A1625" s="4666"/>
      <c r="B1625" s="4666"/>
      <c r="C1625" s="4666"/>
      <c r="D1625" s="4666"/>
      <c r="E1625" s="4666"/>
      <c r="F1625" s="4666"/>
      <c r="G1625" s="4666"/>
      <c r="H1625" s="4666"/>
      <c r="I1625" s="4666"/>
      <c r="J1625" s="4666"/>
      <c r="K1625" s="4666"/>
      <c r="L1625" s="4666"/>
      <c r="M1625" s="4666"/>
      <c r="N1625" s="4666"/>
      <c r="O1625" s="4666"/>
      <c r="P1625" s="3366" t="s">
        <v>56</v>
      </c>
      <c r="Q1625" s="3366" t="s">
        <v>57</v>
      </c>
      <c r="R1625" s="3389">
        <v>2</v>
      </c>
      <c r="S1625" s="3390">
        <f>ROUND(K1614,2)*R1625</f>
        <v>70.06</v>
      </c>
    </row>
    <row r="1626" spans="1:19" ht="45" customHeight="1" x14ac:dyDescent="0.25">
      <c r="A1626" s="5002" t="s">
        <v>23</v>
      </c>
      <c r="B1626" s="5002" t="s">
        <v>465</v>
      </c>
      <c r="C1626" s="5002" t="s">
        <v>25</v>
      </c>
      <c r="D1626" s="5002" t="s">
        <v>466</v>
      </c>
      <c r="E1626" s="5002" t="s">
        <v>467</v>
      </c>
      <c r="F1626" s="5003">
        <f>R1626+R1627+R1628+R1629+R1630+R1631+R1632+R1633+R1634+R1635+R1636+R1637</f>
        <v>12</v>
      </c>
      <c r="G1626" s="5002" t="s">
        <v>174</v>
      </c>
      <c r="H1626" s="5004">
        <v>70.540000000000006</v>
      </c>
      <c r="I1626" s="5005">
        <v>70.540000000000006</v>
      </c>
      <c r="J1626" s="5006">
        <v>0.2288</v>
      </c>
      <c r="K1626" s="5007">
        <f>ROUND(I1626,2)+(ROUND(I1626,2)*J1626)</f>
        <v>86.679552000000001</v>
      </c>
      <c r="L1626" s="5008">
        <f>ROUND(S1626,2)+ROUND(S1627,2)+ROUND(S1628,2)+ROUND(S1629,2)+ROUND(S1630,2)+ROUND(S1631,2)+ROUND(S1632,2)+ROUND(S1633,2)+ROUND(S1634,2)+ROUND(S1635,2)+ROUND(S1636,2)+ROUND(S1637,2)</f>
        <v>1040.1600000000003</v>
      </c>
      <c r="M1626" s="5002"/>
      <c r="N1626" s="5002" t="s">
        <v>401</v>
      </c>
      <c r="O1626" s="5002" t="s">
        <v>402</v>
      </c>
      <c r="P1626" s="3391" t="s">
        <v>20</v>
      </c>
      <c r="Q1626" s="3391" t="s">
        <v>29</v>
      </c>
      <c r="R1626" s="3392">
        <v>1</v>
      </c>
      <c r="S1626" s="3393">
        <f>ROUND(K1626,2)*R1626</f>
        <v>86.68</v>
      </c>
    </row>
    <row r="1627" spans="1:19" ht="45" customHeight="1" x14ac:dyDescent="0.25">
      <c r="A1627" s="4666"/>
      <c r="B1627" s="4666"/>
      <c r="C1627" s="4666"/>
      <c r="D1627" s="4666"/>
      <c r="E1627" s="4666"/>
      <c r="F1627" s="4666"/>
      <c r="G1627" s="4666"/>
      <c r="H1627" s="4666"/>
      <c r="I1627" s="4666"/>
      <c r="J1627" s="4666"/>
      <c r="K1627" s="4666"/>
      <c r="L1627" s="4666"/>
      <c r="M1627" s="4666"/>
      <c r="N1627" s="4666"/>
      <c r="O1627" s="4666"/>
      <c r="P1627" s="3391" t="s">
        <v>30</v>
      </c>
      <c r="Q1627" s="3391" t="s">
        <v>37</v>
      </c>
      <c r="R1627" s="3394">
        <v>1</v>
      </c>
      <c r="S1627" s="3395">
        <f>ROUND(K1626,2)*R1627</f>
        <v>86.68</v>
      </c>
    </row>
    <row r="1628" spans="1:19" ht="45" customHeight="1" x14ac:dyDescent="0.25">
      <c r="A1628" s="4666"/>
      <c r="B1628" s="4666"/>
      <c r="C1628" s="4666"/>
      <c r="D1628" s="4666"/>
      <c r="E1628" s="4666"/>
      <c r="F1628" s="4666"/>
      <c r="G1628" s="4666"/>
      <c r="H1628" s="4666"/>
      <c r="I1628" s="4666"/>
      <c r="J1628" s="4666"/>
      <c r="K1628" s="4666"/>
      <c r="L1628" s="4666"/>
      <c r="M1628" s="4666"/>
      <c r="N1628" s="4666"/>
      <c r="O1628" s="4666"/>
      <c r="P1628" s="3391" t="s">
        <v>38</v>
      </c>
      <c r="Q1628" s="3391" t="s">
        <v>39</v>
      </c>
      <c r="R1628" s="3396">
        <v>1</v>
      </c>
      <c r="S1628" s="3397">
        <f>ROUND(K1626,2)*R1628</f>
        <v>86.68</v>
      </c>
    </row>
    <row r="1629" spans="1:19" ht="45" customHeight="1" x14ac:dyDescent="0.25">
      <c r="A1629" s="4666"/>
      <c r="B1629" s="4666"/>
      <c r="C1629" s="4666"/>
      <c r="D1629" s="4666"/>
      <c r="E1629" s="4666"/>
      <c r="F1629" s="4666"/>
      <c r="G1629" s="4666"/>
      <c r="H1629" s="4666"/>
      <c r="I1629" s="4666"/>
      <c r="J1629" s="4666"/>
      <c r="K1629" s="4666"/>
      <c r="L1629" s="4666"/>
      <c r="M1629" s="4666"/>
      <c r="N1629" s="4666"/>
      <c r="O1629" s="4666"/>
      <c r="P1629" s="3391" t="s">
        <v>40</v>
      </c>
      <c r="Q1629" s="3391" t="s">
        <v>41</v>
      </c>
      <c r="R1629" s="3398">
        <v>1</v>
      </c>
      <c r="S1629" s="3399">
        <f>ROUND(K1626,2)*R1629</f>
        <v>86.68</v>
      </c>
    </row>
    <row r="1630" spans="1:19" ht="45" customHeight="1" x14ac:dyDescent="0.25">
      <c r="A1630" s="4666"/>
      <c r="B1630" s="4666"/>
      <c r="C1630" s="4666"/>
      <c r="D1630" s="4666"/>
      <c r="E1630" s="4666"/>
      <c r="F1630" s="4666"/>
      <c r="G1630" s="4666"/>
      <c r="H1630" s="4666"/>
      <c r="I1630" s="4666"/>
      <c r="J1630" s="4666"/>
      <c r="K1630" s="4666"/>
      <c r="L1630" s="4666"/>
      <c r="M1630" s="4666"/>
      <c r="N1630" s="4666"/>
      <c r="O1630" s="4666"/>
      <c r="P1630" s="3391" t="s">
        <v>42</v>
      </c>
      <c r="Q1630" s="3391" t="s">
        <v>43</v>
      </c>
      <c r="R1630" s="3400">
        <v>1</v>
      </c>
      <c r="S1630" s="3401">
        <f>ROUND(K1626,2)*R1630</f>
        <v>86.68</v>
      </c>
    </row>
    <row r="1631" spans="1:19" ht="45" customHeight="1" x14ac:dyDescent="0.25">
      <c r="A1631" s="4666"/>
      <c r="B1631" s="4666"/>
      <c r="C1631" s="4666"/>
      <c r="D1631" s="4666"/>
      <c r="E1631" s="4666"/>
      <c r="F1631" s="4666"/>
      <c r="G1631" s="4666"/>
      <c r="H1631" s="4666"/>
      <c r="I1631" s="4666"/>
      <c r="J1631" s="4666"/>
      <c r="K1631" s="4666"/>
      <c r="L1631" s="4666"/>
      <c r="M1631" s="4666"/>
      <c r="N1631" s="4666"/>
      <c r="O1631" s="4666"/>
      <c r="P1631" s="3391" t="s">
        <v>44</v>
      </c>
      <c r="Q1631" s="3391" t="s">
        <v>45</v>
      </c>
      <c r="R1631" s="3402">
        <v>1</v>
      </c>
      <c r="S1631" s="3403">
        <f>ROUND(K1626,2)*R1631</f>
        <v>86.68</v>
      </c>
    </row>
    <row r="1632" spans="1:19" ht="45" customHeight="1" x14ac:dyDescent="0.25">
      <c r="A1632" s="4666"/>
      <c r="B1632" s="4666"/>
      <c r="C1632" s="4666"/>
      <c r="D1632" s="4666"/>
      <c r="E1632" s="4666"/>
      <c r="F1632" s="4666"/>
      <c r="G1632" s="4666"/>
      <c r="H1632" s="4666"/>
      <c r="I1632" s="4666"/>
      <c r="J1632" s="4666"/>
      <c r="K1632" s="4666"/>
      <c r="L1632" s="4666"/>
      <c r="M1632" s="4666"/>
      <c r="N1632" s="4666"/>
      <c r="O1632" s="4666"/>
      <c r="P1632" s="3391" t="s">
        <v>46</v>
      </c>
      <c r="Q1632" s="3391" t="s">
        <v>47</v>
      </c>
      <c r="R1632" s="3404">
        <v>1</v>
      </c>
      <c r="S1632" s="3405">
        <f>ROUND(K1626,2)*R1632</f>
        <v>86.68</v>
      </c>
    </row>
    <row r="1633" spans="1:19" ht="45" customHeight="1" x14ac:dyDescent="0.25">
      <c r="A1633" s="4666"/>
      <c r="B1633" s="4666"/>
      <c r="C1633" s="4666"/>
      <c r="D1633" s="4666"/>
      <c r="E1633" s="4666"/>
      <c r="F1633" s="4666"/>
      <c r="G1633" s="4666"/>
      <c r="H1633" s="4666"/>
      <c r="I1633" s="4666"/>
      <c r="J1633" s="4666"/>
      <c r="K1633" s="4666"/>
      <c r="L1633" s="4666"/>
      <c r="M1633" s="4666"/>
      <c r="N1633" s="4666"/>
      <c r="O1633" s="4666"/>
      <c r="P1633" s="3391" t="s">
        <v>48</v>
      </c>
      <c r="Q1633" s="3391" t="s">
        <v>49</v>
      </c>
      <c r="R1633" s="3406">
        <v>1</v>
      </c>
      <c r="S1633" s="3407">
        <f>ROUND(K1626,2)*R1633</f>
        <v>86.68</v>
      </c>
    </row>
    <row r="1634" spans="1:19" ht="45" customHeight="1" x14ac:dyDescent="0.25">
      <c r="A1634" s="4666"/>
      <c r="B1634" s="4666"/>
      <c r="C1634" s="4666"/>
      <c r="D1634" s="4666"/>
      <c r="E1634" s="4666"/>
      <c r="F1634" s="4666"/>
      <c r="G1634" s="4666"/>
      <c r="H1634" s="4666"/>
      <c r="I1634" s="4666"/>
      <c r="J1634" s="4666"/>
      <c r="K1634" s="4666"/>
      <c r="L1634" s="4666"/>
      <c r="M1634" s="4666"/>
      <c r="N1634" s="4666"/>
      <c r="O1634" s="4666"/>
      <c r="P1634" s="3391" t="s">
        <v>50</v>
      </c>
      <c r="Q1634" s="3391" t="s">
        <v>51</v>
      </c>
      <c r="R1634" s="3408">
        <v>1</v>
      </c>
      <c r="S1634" s="3409">
        <f>ROUND(K1626,2)*R1634</f>
        <v>86.68</v>
      </c>
    </row>
    <row r="1635" spans="1:19" ht="45" customHeight="1" x14ac:dyDescent="0.25">
      <c r="A1635" s="4666"/>
      <c r="B1635" s="4666"/>
      <c r="C1635" s="4666"/>
      <c r="D1635" s="4666"/>
      <c r="E1635" s="4666"/>
      <c r="F1635" s="4666"/>
      <c r="G1635" s="4666"/>
      <c r="H1635" s="4666"/>
      <c r="I1635" s="4666"/>
      <c r="J1635" s="4666"/>
      <c r="K1635" s="4666"/>
      <c r="L1635" s="4666"/>
      <c r="M1635" s="4666"/>
      <c r="N1635" s="4666"/>
      <c r="O1635" s="4666"/>
      <c r="P1635" s="3391" t="s">
        <v>52</v>
      </c>
      <c r="Q1635" s="3391" t="s">
        <v>53</v>
      </c>
      <c r="R1635" s="3410">
        <v>1</v>
      </c>
      <c r="S1635" s="3411">
        <f>ROUND(K1626,2)*R1635</f>
        <v>86.68</v>
      </c>
    </row>
    <row r="1636" spans="1:19" ht="45" customHeight="1" x14ac:dyDescent="0.25">
      <c r="A1636" s="4666"/>
      <c r="B1636" s="4666"/>
      <c r="C1636" s="4666"/>
      <c r="D1636" s="4666"/>
      <c r="E1636" s="4666"/>
      <c r="F1636" s="4666"/>
      <c r="G1636" s="4666"/>
      <c r="H1636" s="4666"/>
      <c r="I1636" s="4666"/>
      <c r="J1636" s="4666"/>
      <c r="K1636" s="4666"/>
      <c r="L1636" s="4666"/>
      <c r="M1636" s="4666"/>
      <c r="N1636" s="4666"/>
      <c r="O1636" s="4666"/>
      <c r="P1636" s="3391" t="s">
        <v>54</v>
      </c>
      <c r="Q1636" s="3391" t="s">
        <v>55</v>
      </c>
      <c r="R1636" s="3412">
        <v>1</v>
      </c>
      <c r="S1636" s="3413">
        <f>ROUND(K1626,2)*R1636</f>
        <v>86.68</v>
      </c>
    </row>
    <row r="1637" spans="1:19" ht="45" customHeight="1" x14ac:dyDescent="0.25">
      <c r="A1637" s="4666"/>
      <c r="B1637" s="4666"/>
      <c r="C1637" s="4666"/>
      <c r="D1637" s="4666"/>
      <c r="E1637" s="4666"/>
      <c r="F1637" s="4666"/>
      <c r="G1637" s="4666"/>
      <c r="H1637" s="4666"/>
      <c r="I1637" s="4666"/>
      <c r="J1637" s="4666"/>
      <c r="K1637" s="4666"/>
      <c r="L1637" s="4666"/>
      <c r="M1637" s="4666"/>
      <c r="N1637" s="4666"/>
      <c r="O1637" s="4666"/>
      <c r="P1637" s="3391" t="s">
        <v>56</v>
      </c>
      <c r="Q1637" s="3391" t="s">
        <v>57</v>
      </c>
      <c r="R1637" s="3414">
        <v>1</v>
      </c>
      <c r="S1637" s="3415">
        <f>ROUND(K1626,2)*R1637</f>
        <v>86.68</v>
      </c>
    </row>
    <row r="1638" spans="1:19" ht="45" customHeight="1" x14ac:dyDescent="0.25">
      <c r="A1638" s="5009" t="s">
        <v>23</v>
      </c>
      <c r="B1638" s="5009" t="s">
        <v>468</v>
      </c>
      <c r="C1638" s="5009" t="s">
        <v>25</v>
      </c>
      <c r="D1638" s="5009" t="s">
        <v>407</v>
      </c>
      <c r="E1638" s="5009" t="s">
        <v>408</v>
      </c>
      <c r="F1638" s="5010">
        <f>R1638+R1639+R1640+R1641+R1642+R1643+R1644+R1645+R1646+R1647+R1648+R1649</f>
        <v>96</v>
      </c>
      <c r="G1638" s="5009" t="s">
        <v>174</v>
      </c>
      <c r="H1638" s="5011">
        <v>9.41</v>
      </c>
      <c r="I1638" s="5012">
        <v>9.41</v>
      </c>
      <c r="J1638" s="5013">
        <v>0.2288</v>
      </c>
      <c r="K1638" s="5014">
        <f>ROUND(I1638,2)+(ROUND(I1638,2)*J1638)</f>
        <v>11.563008</v>
      </c>
      <c r="L1638" s="5015">
        <f>ROUND(S1638,2)+ROUND(S1639,2)+ROUND(S1640,2)+ROUND(S1641,2)+ROUND(S1642,2)+ROUND(S1643,2)+ROUND(S1644,2)+ROUND(S1645,2)+ROUND(S1646,2)+ROUND(S1647,2)+ROUND(S1648,2)+ROUND(S1649,2)</f>
        <v>1109.76</v>
      </c>
      <c r="M1638" s="5009"/>
      <c r="N1638" s="5009" t="s">
        <v>401</v>
      </c>
      <c r="O1638" s="5009" t="s">
        <v>402</v>
      </c>
      <c r="P1638" s="3416" t="s">
        <v>20</v>
      </c>
      <c r="Q1638" s="3416" t="s">
        <v>29</v>
      </c>
      <c r="R1638" s="3417">
        <v>8</v>
      </c>
      <c r="S1638" s="3418">
        <f>ROUND(K1638,2)*R1638</f>
        <v>92.48</v>
      </c>
    </row>
    <row r="1639" spans="1:19" ht="45" customHeight="1" x14ac:dyDescent="0.25">
      <c r="A1639" s="4666"/>
      <c r="B1639" s="4666"/>
      <c r="C1639" s="4666"/>
      <c r="D1639" s="4666"/>
      <c r="E1639" s="4666"/>
      <c r="F1639" s="4666"/>
      <c r="G1639" s="4666"/>
      <c r="H1639" s="4666"/>
      <c r="I1639" s="4666"/>
      <c r="J1639" s="4666"/>
      <c r="K1639" s="4666"/>
      <c r="L1639" s="4666"/>
      <c r="M1639" s="4666"/>
      <c r="N1639" s="4666"/>
      <c r="O1639" s="4666"/>
      <c r="P1639" s="3416" t="s">
        <v>30</v>
      </c>
      <c r="Q1639" s="3416" t="s">
        <v>37</v>
      </c>
      <c r="R1639" s="3419">
        <v>8</v>
      </c>
      <c r="S1639" s="3420">
        <f>ROUND(K1638,2)*R1639</f>
        <v>92.48</v>
      </c>
    </row>
    <row r="1640" spans="1:19" ht="45" customHeight="1" x14ac:dyDescent="0.25">
      <c r="A1640" s="4666"/>
      <c r="B1640" s="4666"/>
      <c r="C1640" s="4666"/>
      <c r="D1640" s="4666"/>
      <c r="E1640" s="4666"/>
      <c r="F1640" s="4666"/>
      <c r="G1640" s="4666"/>
      <c r="H1640" s="4666"/>
      <c r="I1640" s="4666"/>
      <c r="J1640" s="4666"/>
      <c r="K1640" s="4666"/>
      <c r="L1640" s="4666"/>
      <c r="M1640" s="4666"/>
      <c r="N1640" s="4666"/>
      <c r="O1640" s="4666"/>
      <c r="P1640" s="3416" t="s">
        <v>38</v>
      </c>
      <c r="Q1640" s="3416" t="s">
        <v>39</v>
      </c>
      <c r="R1640" s="3421">
        <v>8</v>
      </c>
      <c r="S1640" s="3422">
        <f>ROUND(K1638,2)*R1640</f>
        <v>92.48</v>
      </c>
    </row>
    <row r="1641" spans="1:19" ht="45" customHeight="1" x14ac:dyDescent="0.25">
      <c r="A1641" s="4666"/>
      <c r="B1641" s="4666"/>
      <c r="C1641" s="4666"/>
      <c r="D1641" s="4666"/>
      <c r="E1641" s="4666"/>
      <c r="F1641" s="4666"/>
      <c r="G1641" s="4666"/>
      <c r="H1641" s="4666"/>
      <c r="I1641" s="4666"/>
      <c r="J1641" s="4666"/>
      <c r="K1641" s="4666"/>
      <c r="L1641" s="4666"/>
      <c r="M1641" s="4666"/>
      <c r="N1641" s="4666"/>
      <c r="O1641" s="4666"/>
      <c r="P1641" s="3416" t="s">
        <v>40</v>
      </c>
      <c r="Q1641" s="3416" t="s">
        <v>41</v>
      </c>
      <c r="R1641" s="3423">
        <v>8</v>
      </c>
      <c r="S1641" s="3424">
        <f>ROUND(K1638,2)*R1641</f>
        <v>92.48</v>
      </c>
    </row>
    <row r="1642" spans="1:19" ht="45" customHeight="1" x14ac:dyDescent="0.25">
      <c r="A1642" s="4666"/>
      <c r="B1642" s="4666"/>
      <c r="C1642" s="4666"/>
      <c r="D1642" s="4666"/>
      <c r="E1642" s="4666"/>
      <c r="F1642" s="4666"/>
      <c r="G1642" s="4666"/>
      <c r="H1642" s="4666"/>
      <c r="I1642" s="4666"/>
      <c r="J1642" s="4666"/>
      <c r="K1642" s="4666"/>
      <c r="L1642" s="4666"/>
      <c r="M1642" s="4666"/>
      <c r="N1642" s="4666"/>
      <c r="O1642" s="4666"/>
      <c r="P1642" s="3416" t="s">
        <v>42</v>
      </c>
      <c r="Q1642" s="3416" t="s">
        <v>43</v>
      </c>
      <c r="R1642" s="3425">
        <v>8</v>
      </c>
      <c r="S1642" s="3426">
        <f>ROUND(K1638,2)*R1642</f>
        <v>92.48</v>
      </c>
    </row>
    <row r="1643" spans="1:19" ht="45" customHeight="1" x14ac:dyDescent="0.25">
      <c r="A1643" s="4666"/>
      <c r="B1643" s="4666"/>
      <c r="C1643" s="4666"/>
      <c r="D1643" s="4666"/>
      <c r="E1643" s="4666"/>
      <c r="F1643" s="4666"/>
      <c r="G1643" s="4666"/>
      <c r="H1643" s="4666"/>
      <c r="I1643" s="4666"/>
      <c r="J1643" s="4666"/>
      <c r="K1643" s="4666"/>
      <c r="L1643" s="4666"/>
      <c r="M1643" s="4666"/>
      <c r="N1643" s="4666"/>
      <c r="O1643" s="4666"/>
      <c r="P1643" s="3416" t="s">
        <v>44</v>
      </c>
      <c r="Q1643" s="3416" t="s">
        <v>45</v>
      </c>
      <c r="R1643" s="3427">
        <v>8</v>
      </c>
      <c r="S1643" s="3428">
        <f>ROUND(K1638,2)*R1643</f>
        <v>92.48</v>
      </c>
    </row>
    <row r="1644" spans="1:19" ht="45" customHeight="1" x14ac:dyDescent="0.25">
      <c r="A1644" s="4666"/>
      <c r="B1644" s="4666"/>
      <c r="C1644" s="4666"/>
      <c r="D1644" s="4666"/>
      <c r="E1644" s="4666"/>
      <c r="F1644" s="4666"/>
      <c r="G1644" s="4666"/>
      <c r="H1644" s="4666"/>
      <c r="I1644" s="4666"/>
      <c r="J1644" s="4666"/>
      <c r="K1644" s="4666"/>
      <c r="L1644" s="4666"/>
      <c r="M1644" s="4666"/>
      <c r="N1644" s="4666"/>
      <c r="O1644" s="4666"/>
      <c r="P1644" s="3416" t="s">
        <v>46</v>
      </c>
      <c r="Q1644" s="3416" t="s">
        <v>47</v>
      </c>
      <c r="R1644" s="3429">
        <v>8</v>
      </c>
      <c r="S1644" s="3430">
        <f>ROUND(K1638,2)*R1644</f>
        <v>92.48</v>
      </c>
    </row>
    <row r="1645" spans="1:19" ht="45" customHeight="1" x14ac:dyDescent="0.25">
      <c r="A1645" s="4666"/>
      <c r="B1645" s="4666"/>
      <c r="C1645" s="4666"/>
      <c r="D1645" s="4666"/>
      <c r="E1645" s="4666"/>
      <c r="F1645" s="4666"/>
      <c r="G1645" s="4666"/>
      <c r="H1645" s="4666"/>
      <c r="I1645" s="4666"/>
      <c r="J1645" s="4666"/>
      <c r="K1645" s="4666"/>
      <c r="L1645" s="4666"/>
      <c r="M1645" s="4666"/>
      <c r="N1645" s="4666"/>
      <c r="O1645" s="4666"/>
      <c r="P1645" s="3416" t="s">
        <v>48</v>
      </c>
      <c r="Q1645" s="3416" t="s">
        <v>49</v>
      </c>
      <c r="R1645" s="3431">
        <v>8</v>
      </c>
      <c r="S1645" s="3432">
        <f>ROUND(K1638,2)*R1645</f>
        <v>92.48</v>
      </c>
    </row>
    <row r="1646" spans="1:19" ht="45" customHeight="1" x14ac:dyDescent="0.25">
      <c r="A1646" s="4666"/>
      <c r="B1646" s="4666"/>
      <c r="C1646" s="4666"/>
      <c r="D1646" s="4666"/>
      <c r="E1646" s="4666"/>
      <c r="F1646" s="4666"/>
      <c r="G1646" s="4666"/>
      <c r="H1646" s="4666"/>
      <c r="I1646" s="4666"/>
      <c r="J1646" s="4666"/>
      <c r="K1646" s="4666"/>
      <c r="L1646" s="4666"/>
      <c r="M1646" s="4666"/>
      <c r="N1646" s="4666"/>
      <c r="O1646" s="4666"/>
      <c r="P1646" s="3416" t="s">
        <v>50</v>
      </c>
      <c r="Q1646" s="3416" t="s">
        <v>51</v>
      </c>
      <c r="R1646" s="3433">
        <v>8</v>
      </c>
      <c r="S1646" s="3434">
        <f>ROUND(K1638,2)*R1646</f>
        <v>92.48</v>
      </c>
    </row>
    <row r="1647" spans="1:19" ht="45" customHeight="1" x14ac:dyDescent="0.25">
      <c r="A1647" s="4666"/>
      <c r="B1647" s="4666"/>
      <c r="C1647" s="4666"/>
      <c r="D1647" s="4666"/>
      <c r="E1647" s="4666"/>
      <c r="F1647" s="4666"/>
      <c r="G1647" s="4666"/>
      <c r="H1647" s="4666"/>
      <c r="I1647" s="4666"/>
      <c r="J1647" s="4666"/>
      <c r="K1647" s="4666"/>
      <c r="L1647" s="4666"/>
      <c r="M1647" s="4666"/>
      <c r="N1647" s="4666"/>
      <c r="O1647" s="4666"/>
      <c r="P1647" s="3416" t="s">
        <v>52</v>
      </c>
      <c r="Q1647" s="3416" t="s">
        <v>53</v>
      </c>
      <c r="R1647" s="3435">
        <v>8</v>
      </c>
      <c r="S1647" s="3436">
        <f>ROUND(K1638,2)*R1647</f>
        <v>92.48</v>
      </c>
    </row>
    <row r="1648" spans="1:19" ht="45" customHeight="1" x14ac:dyDescent="0.25">
      <c r="A1648" s="4666"/>
      <c r="B1648" s="4666"/>
      <c r="C1648" s="4666"/>
      <c r="D1648" s="4666"/>
      <c r="E1648" s="4666"/>
      <c r="F1648" s="4666"/>
      <c r="G1648" s="4666"/>
      <c r="H1648" s="4666"/>
      <c r="I1648" s="4666"/>
      <c r="J1648" s="4666"/>
      <c r="K1648" s="4666"/>
      <c r="L1648" s="4666"/>
      <c r="M1648" s="4666"/>
      <c r="N1648" s="4666"/>
      <c r="O1648" s="4666"/>
      <c r="P1648" s="3416" t="s">
        <v>54</v>
      </c>
      <c r="Q1648" s="3416" t="s">
        <v>55</v>
      </c>
      <c r="R1648" s="3437">
        <v>8</v>
      </c>
      <c r="S1648" s="3438">
        <f>ROUND(K1638,2)*R1648</f>
        <v>92.48</v>
      </c>
    </row>
    <row r="1649" spans="1:19" ht="45" customHeight="1" x14ac:dyDescent="0.25">
      <c r="A1649" s="4666"/>
      <c r="B1649" s="4666"/>
      <c r="C1649" s="4666"/>
      <c r="D1649" s="4666"/>
      <c r="E1649" s="4666"/>
      <c r="F1649" s="4666"/>
      <c r="G1649" s="4666"/>
      <c r="H1649" s="4666"/>
      <c r="I1649" s="4666"/>
      <c r="J1649" s="4666"/>
      <c r="K1649" s="4666"/>
      <c r="L1649" s="4666"/>
      <c r="M1649" s="4666"/>
      <c r="N1649" s="4666"/>
      <c r="O1649" s="4666"/>
      <c r="P1649" s="3416" t="s">
        <v>56</v>
      </c>
      <c r="Q1649" s="3416" t="s">
        <v>57</v>
      </c>
      <c r="R1649" s="3439">
        <v>8</v>
      </c>
      <c r="S1649" s="3440">
        <f>ROUND(K1638,2)*R1649</f>
        <v>92.48</v>
      </c>
    </row>
    <row r="1650" spans="1:19" ht="45" customHeight="1" x14ac:dyDescent="0.25">
      <c r="A1650" s="4988" t="s">
        <v>23</v>
      </c>
      <c r="B1650" s="4988" t="s">
        <v>469</v>
      </c>
      <c r="C1650" s="4988" t="s">
        <v>25</v>
      </c>
      <c r="D1650" s="4988" t="s">
        <v>470</v>
      </c>
      <c r="E1650" s="4988" t="s">
        <v>471</v>
      </c>
      <c r="F1650" s="4989">
        <f>R1650+R1651+R1652+R1653+R1654+R1655+R1656+R1657+R1658+R1659+R1660+R1661</f>
        <v>48</v>
      </c>
      <c r="G1650" s="4988" t="s">
        <v>174</v>
      </c>
      <c r="H1650" s="4990">
        <v>13.14</v>
      </c>
      <c r="I1650" s="4991">
        <v>13.14</v>
      </c>
      <c r="J1650" s="4992">
        <v>0.2288</v>
      </c>
      <c r="K1650" s="4993">
        <f>ROUND(I1650,2)+(ROUND(I1650,2)*J1650)</f>
        <v>16.146432000000001</v>
      </c>
      <c r="L1650" s="4994">
        <f>ROUND(S1650,2)+ROUND(S1651,2)+ROUND(S1652,2)+ROUND(S1653,2)+ROUND(S1654,2)+ROUND(S1655,2)+ROUND(S1656,2)+ROUND(S1657,2)+ROUND(S1658,2)+ROUND(S1659,2)+ROUND(S1660,2)+ROUND(S1661,2)</f>
        <v>775.20000000000016</v>
      </c>
      <c r="M1650" s="4988"/>
      <c r="N1650" s="4988" t="s">
        <v>401</v>
      </c>
      <c r="O1650" s="4988" t="s">
        <v>402</v>
      </c>
      <c r="P1650" s="3441" t="s">
        <v>20</v>
      </c>
      <c r="Q1650" s="3441" t="s">
        <v>29</v>
      </c>
      <c r="R1650" s="3442">
        <v>4</v>
      </c>
      <c r="S1650" s="3443">
        <f>ROUND(K1650,2)*R1650</f>
        <v>64.599999999999994</v>
      </c>
    </row>
    <row r="1651" spans="1:19" ht="45" customHeight="1" x14ac:dyDescent="0.25">
      <c r="A1651" s="4666"/>
      <c r="B1651" s="4666"/>
      <c r="C1651" s="4666"/>
      <c r="D1651" s="4666"/>
      <c r="E1651" s="4666"/>
      <c r="F1651" s="4666"/>
      <c r="G1651" s="4666"/>
      <c r="H1651" s="4666"/>
      <c r="I1651" s="4666"/>
      <c r="J1651" s="4666"/>
      <c r="K1651" s="4666"/>
      <c r="L1651" s="4666"/>
      <c r="M1651" s="4666"/>
      <c r="N1651" s="4666"/>
      <c r="O1651" s="4666"/>
      <c r="P1651" s="3441" t="s">
        <v>30</v>
      </c>
      <c r="Q1651" s="3441" t="s">
        <v>37</v>
      </c>
      <c r="R1651" s="3444">
        <v>4</v>
      </c>
      <c r="S1651" s="3445">
        <f>ROUND(K1650,2)*R1651</f>
        <v>64.599999999999994</v>
      </c>
    </row>
    <row r="1652" spans="1:19" ht="45" customHeight="1" x14ac:dyDescent="0.25">
      <c r="A1652" s="4666"/>
      <c r="B1652" s="4666"/>
      <c r="C1652" s="4666"/>
      <c r="D1652" s="4666"/>
      <c r="E1652" s="4666"/>
      <c r="F1652" s="4666"/>
      <c r="G1652" s="4666"/>
      <c r="H1652" s="4666"/>
      <c r="I1652" s="4666"/>
      <c r="J1652" s="4666"/>
      <c r="K1652" s="4666"/>
      <c r="L1652" s="4666"/>
      <c r="M1652" s="4666"/>
      <c r="N1652" s="4666"/>
      <c r="O1652" s="4666"/>
      <c r="P1652" s="3441" t="s">
        <v>38</v>
      </c>
      <c r="Q1652" s="3441" t="s">
        <v>39</v>
      </c>
      <c r="R1652" s="3446">
        <v>4</v>
      </c>
      <c r="S1652" s="3447">
        <f>ROUND(K1650,2)*R1652</f>
        <v>64.599999999999994</v>
      </c>
    </row>
    <row r="1653" spans="1:19" ht="45" customHeight="1" x14ac:dyDescent="0.25">
      <c r="A1653" s="4666"/>
      <c r="B1653" s="4666"/>
      <c r="C1653" s="4666"/>
      <c r="D1653" s="4666"/>
      <c r="E1653" s="4666"/>
      <c r="F1653" s="4666"/>
      <c r="G1653" s="4666"/>
      <c r="H1653" s="4666"/>
      <c r="I1653" s="4666"/>
      <c r="J1653" s="4666"/>
      <c r="K1653" s="4666"/>
      <c r="L1653" s="4666"/>
      <c r="M1653" s="4666"/>
      <c r="N1653" s="4666"/>
      <c r="O1653" s="4666"/>
      <c r="P1653" s="3441" t="s">
        <v>40</v>
      </c>
      <c r="Q1653" s="3441" t="s">
        <v>41</v>
      </c>
      <c r="R1653" s="3448">
        <v>4</v>
      </c>
      <c r="S1653" s="3449">
        <f>ROUND(K1650,2)*R1653</f>
        <v>64.599999999999994</v>
      </c>
    </row>
    <row r="1654" spans="1:19" ht="45" customHeight="1" x14ac:dyDescent="0.25">
      <c r="A1654" s="4666"/>
      <c r="B1654" s="4666"/>
      <c r="C1654" s="4666"/>
      <c r="D1654" s="4666"/>
      <c r="E1654" s="4666"/>
      <c r="F1654" s="4666"/>
      <c r="G1654" s="4666"/>
      <c r="H1654" s="4666"/>
      <c r="I1654" s="4666"/>
      <c r="J1654" s="4666"/>
      <c r="K1654" s="4666"/>
      <c r="L1654" s="4666"/>
      <c r="M1654" s="4666"/>
      <c r="N1654" s="4666"/>
      <c r="O1654" s="4666"/>
      <c r="P1654" s="3441" t="s">
        <v>42</v>
      </c>
      <c r="Q1654" s="3441" t="s">
        <v>43</v>
      </c>
      <c r="R1654" s="3450">
        <v>4</v>
      </c>
      <c r="S1654" s="3451">
        <f>ROUND(K1650,2)*R1654</f>
        <v>64.599999999999994</v>
      </c>
    </row>
    <row r="1655" spans="1:19" ht="45" customHeight="1" x14ac:dyDescent="0.25">
      <c r="A1655" s="4666"/>
      <c r="B1655" s="4666"/>
      <c r="C1655" s="4666"/>
      <c r="D1655" s="4666"/>
      <c r="E1655" s="4666"/>
      <c r="F1655" s="4666"/>
      <c r="G1655" s="4666"/>
      <c r="H1655" s="4666"/>
      <c r="I1655" s="4666"/>
      <c r="J1655" s="4666"/>
      <c r="K1655" s="4666"/>
      <c r="L1655" s="4666"/>
      <c r="M1655" s="4666"/>
      <c r="N1655" s="4666"/>
      <c r="O1655" s="4666"/>
      <c r="P1655" s="3441" t="s">
        <v>44</v>
      </c>
      <c r="Q1655" s="3441" t="s">
        <v>45</v>
      </c>
      <c r="R1655" s="3452">
        <v>4</v>
      </c>
      <c r="S1655" s="3453">
        <f>ROUND(K1650,2)*R1655</f>
        <v>64.599999999999994</v>
      </c>
    </row>
    <row r="1656" spans="1:19" ht="45" customHeight="1" x14ac:dyDescent="0.25">
      <c r="A1656" s="4666"/>
      <c r="B1656" s="4666"/>
      <c r="C1656" s="4666"/>
      <c r="D1656" s="4666"/>
      <c r="E1656" s="4666"/>
      <c r="F1656" s="4666"/>
      <c r="G1656" s="4666"/>
      <c r="H1656" s="4666"/>
      <c r="I1656" s="4666"/>
      <c r="J1656" s="4666"/>
      <c r="K1656" s="4666"/>
      <c r="L1656" s="4666"/>
      <c r="M1656" s="4666"/>
      <c r="N1656" s="4666"/>
      <c r="O1656" s="4666"/>
      <c r="P1656" s="3441" t="s">
        <v>46</v>
      </c>
      <c r="Q1656" s="3441" t="s">
        <v>47</v>
      </c>
      <c r="R1656" s="3454">
        <v>4</v>
      </c>
      <c r="S1656" s="3455">
        <f>ROUND(K1650,2)*R1656</f>
        <v>64.599999999999994</v>
      </c>
    </row>
    <row r="1657" spans="1:19" ht="45" customHeight="1" x14ac:dyDescent="0.25">
      <c r="A1657" s="4666"/>
      <c r="B1657" s="4666"/>
      <c r="C1657" s="4666"/>
      <c r="D1657" s="4666"/>
      <c r="E1657" s="4666"/>
      <c r="F1657" s="4666"/>
      <c r="G1657" s="4666"/>
      <c r="H1657" s="4666"/>
      <c r="I1657" s="4666"/>
      <c r="J1657" s="4666"/>
      <c r="K1657" s="4666"/>
      <c r="L1657" s="4666"/>
      <c r="M1657" s="4666"/>
      <c r="N1657" s="4666"/>
      <c r="O1657" s="4666"/>
      <c r="P1657" s="3441" t="s">
        <v>48</v>
      </c>
      <c r="Q1657" s="3441" t="s">
        <v>49</v>
      </c>
      <c r="R1657" s="3456">
        <v>4</v>
      </c>
      <c r="S1657" s="3457">
        <f>ROUND(K1650,2)*R1657</f>
        <v>64.599999999999994</v>
      </c>
    </row>
    <row r="1658" spans="1:19" ht="45" customHeight="1" x14ac:dyDescent="0.25">
      <c r="A1658" s="4666"/>
      <c r="B1658" s="4666"/>
      <c r="C1658" s="4666"/>
      <c r="D1658" s="4666"/>
      <c r="E1658" s="4666"/>
      <c r="F1658" s="4666"/>
      <c r="G1658" s="4666"/>
      <c r="H1658" s="4666"/>
      <c r="I1658" s="4666"/>
      <c r="J1658" s="4666"/>
      <c r="K1658" s="4666"/>
      <c r="L1658" s="4666"/>
      <c r="M1658" s="4666"/>
      <c r="N1658" s="4666"/>
      <c r="O1658" s="4666"/>
      <c r="P1658" s="3441" t="s">
        <v>50</v>
      </c>
      <c r="Q1658" s="3441" t="s">
        <v>51</v>
      </c>
      <c r="R1658" s="3458">
        <v>4</v>
      </c>
      <c r="S1658" s="3459">
        <f>ROUND(K1650,2)*R1658</f>
        <v>64.599999999999994</v>
      </c>
    </row>
    <row r="1659" spans="1:19" ht="45" customHeight="1" x14ac:dyDescent="0.25">
      <c r="A1659" s="4666"/>
      <c r="B1659" s="4666"/>
      <c r="C1659" s="4666"/>
      <c r="D1659" s="4666"/>
      <c r="E1659" s="4666"/>
      <c r="F1659" s="4666"/>
      <c r="G1659" s="4666"/>
      <c r="H1659" s="4666"/>
      <c r="I1659" s="4666"/>
      <c r="J1659" s="4666"/>
      <c r="K1659" s="4666"/>
      <c r="L1659" s="4666"/>
      <c r="M1659" s="4666"/>
      <c r="N1659" s="4666"/>
      <c r="O1659" s="4666"/>
      <c r="P1659" s="3441" t="s">
        <v>52</v>
      </c>
      <c r="Q1659" s="3441" t="s">
        <v>53</v>
      </c>
      <c r="R1659" s="3460">
        <v>4</v>
      </c>
      <c r="S1659" s="3461">
        <f>ROUND(K1650,2)*R1659</f>
        <v>64.599999999999994</v>
      </c>
    </row>
    <row r="1660" spans="1:19" ht="45" customHeight="1" x14ac:dyDescent="0.25">
      <c r="A1660" s="4666"/>
      <c r="B1660" s="4666"/>
      <c r="C1660" s="4666"/>
      <c r="D1660" s="4666"/>
      <c r="E1660" s="4666"/>
      <c r="F1660" s="4666"/>
      <c r="G1660" s="4666"/>
      <c r="H1660" s="4666"/>
      <c r="I1660" s="4666"/>
      <c r="J1660" s="4666"/>
      <c r="K1660" s="4666"/>
      <c r="L1660" s="4666"/>
      <c r="M1660" s="4666"/>
      <c r="N1660" s="4666"/>
      <c r="O1660" s="4666"/>
      <c r="P1660" s="3441" t="s">
        <v>54</v>
      </c>
      <c r="Q1660" s="3441" t="s">
        <v>55</v>
      </c>
      <c r="R1660" s="3462">
        <v>4</v>
      </c>
      <c r="S1660" s="3463">
        <f>ROUND(K1650,2)*R1660</f>
        <v>64.599999999999994</v>
      </c>
    </row>
    <row r="1661" spans="1:19" ht="45" customHeight="1" x14ac:dyDescent="0.25">
      <c r="A1661" s="4666"/>
      <c r="B1661" s="4666"/>
      <c r="C1661" s="4666"/>
      <c r="D1661" s="4666"/>
      <c r="E1661" s="4666"/>
      <c r="F1661" s="4666"/>
      <c r="G1661" s="4666"/>
      <c r="H1661" s="4666"/>
      <c r="I1661" s="4666"/>
      <c r="J1661" s="4666"/>
      <c r="K1661" s="4666"/>
      <c r="L1661" s="4666"/>
      <c r="M1661" s="4666"/>
      <c r="N1661" s="4666"/>
      <c r="O1661" s="4666"/>
      <c r="P1661" s="3441" t="s">
        <v>56</v>
      </c>
      <c r="Q1661" s="3441" t="s">
        <v>57</v>
      </c>
      <c r="R1661" s="3464">
        <v>4</v>
      </c>
      <c r="S1661" s="3465">
        <f>ROUND(K1650,2)*R1661</f>
        <v>64.599999999999994</v>
      </c>
    </row>
    <row r="1662" spans="1:19" ht="45" customHeight="1" x14ac:dyDescent="0.25">
      <c r="A1662" s="4995" t="s">
        <v>23</v>
      </c>
      <c r="B1662" s="4995" t="s">
        <v>472</v>
      </c>
      <c r="C1662" s="4995" t="s">
        <v>25</v>
      </c>
      <c r="D1662" s="4995" t="s">
        <v>473</v>
      </c>
      <c r="E1662" s="4995" t="s">
        <v>474</v>
      </c>
      <c r="F1662" s="4996">
        <f>R1662+R1663+R1664+R1665+R1666+R1667+R1668+R1669+R1670+R1671+R1672+R1673</f>
        <v>12</v>
      </c>
      <c r="G1662" s="4995" t="s">
        <v>174</v>
      </c>
      <c r="H1662" s="4997">
        <v>15.02</v>
      </c>
      <c r="I1662" s="4998">
        <v>15.02</v>
      </c>
      <c r="J1662" s="4999">
        <v>0.2288</v>
      </c>
      <c r="K1662" s="5000">
        <f>ROUND(I1662,2)+(ROUND(I1662,2)*J1662)</f>
        <v>18.456575999999998</v>
      </c>
      <c r="L1662" s="5001">
        <f>ROUND(S1662,2)+ROUND(S1663,2)+ROUND(S1664,2)+ROUND(S1665,2)+ROUND(S1666,2)+ROUND(S1667,2)+ROUND(S1668,2)+ROUND(S1669,2)+ROUND(S1670,2)+ROUND(S1671,2)+ROUND(S1672,2)+ROUND(S1673,2)</f>
        <v>221.52000000000007</v>
      </c>
      <c r="M1662" s="4995"/>
      <c r="N1662" s="4995" t="s">
        <v>401</v>
      </c>
      <c r="O1662" s="4995" t="s">
        <v>402</v>
      </c>
      <c r="P1662" s="3466" t="s">
        <v>20</v>
      </c>
      <c r="Q1662" s="3466" t="s">
        <v>29</v>
      </c>
      <c r="R1662" s="3467">
        <v>1</v>
      </c>
      <c r="S1662" s="3468">
        <f>ROUND(K1662,2)*R1662</f>
        <v>18.46</v>
      </c>
    </row>
    <row r="1663" spans="1:19" ht="45" customHeight="1" x14ac:dyDescent="0.25">
      <c r="A1663" s="4666"/>
      <c r="B1663" s="4666"/>
      <c r="C1663" s="4666"/>
      <c r="D1663" s="4666"/>
      <c r="E1663" s="4666"/>
      <c r="F1663" s="4666"/>
      <c r="G1663" s="4666"/>
      <c r="H1663" s="4666"/>
      <c r="I1663" s="4666"/>
      <c r="J1663" s="4666"/>
      <c r="K1663" s="4666"/>
      <c r="L1663" s="4666"/>
      <c r="M1663" s="4666"/>
      <c r="N1663" s="4666"/>
      <c r="O1663" s="4666"/>
      <c r="P1663" s="3466" t="s">
        <v>30</v>
      </c>
      <c r="Q1663" s="3466" t="s">
        <v>37</v>
      </c>
      <c r="R1663" s="3469">
        <v>1</v>
      </c>
      <c r="S1663" s="3470">
        <f>ROUND(K1662,2)*R1663</f>
        <v>18.46</v>
      </c>
    </row>
    <row r="1664" spans="1:19" ht="45" customHeight="1" x14ac:dyDescent="0.25">
      <c r="A1664" s="4666"/>
      <c r="B1664" s="4666"/>
      <c r="C1664" s="4666"/>
      <c r="D1664" s="4666"/>
      <c r="E1664" s="4666"/>
      <c r="F1664" s="4666"/>
      <c r="G1664" s="4666"/>
      <c r="H1664" s="4666"/>
      <c r="I1664" s="4666"/>
      <c r="J1664" s="4666"/>
      <c r="K1664" s="4666"/>
      <c r="L1664" s="4666"/>
      <c r="M1664" s="4666"/>
      <c r="N1664" s="4666"/>
      <c r="O1664" s="4666"/>
      <c r="P1664" s="3466" t="s">
        <v>38</v>
      </c>
      <c r="Q1664" s="3466" t="s">
        <v>39</v>
      </c>
      <c r="R1664" s="3471">
        <v>1</v>
      </c>
      <c r="S1664" s="3472">
        <f>ROUND(K1662,2)*R1664</f>
        <v>18.46</v>
      </c>
    </row>
    <row r="1665" spans="1:19" ht="45" customHeight="1" x14ac:dyDescent="0.25">
      <c r="A1665" s="4666"/>
      <c r="B1665" s="4666"/>
      <c r="C1665" s="4666"/>
      <c r="D1665" s="4666"/>
      <c r="E1665" s="4666"/>
      <c r="F1665" s="4666"/>
      <c r="G1665" s="4666"/>
      <c r="H1665" s="4666"/>
      <c r="I1665" s="4666"/>
      <c r="J1665" s="4666"/>
      <c r="K1665" s="4666"/>
      <c r="L1665" s="4666"/>
      <c r="M1665" s="4666"/>
      <c r="N1665" s="4666"/>
      <c r="O1665" s="4666"/>
      <c r="P1665" s="3466" t="s">
        <v>40</v>
      </c>
      <c r="Q1665" s="3466" t="s">
        <v>41</v>
      </c>
      <c r="R1665" s="3473">
        <v>1</v>
      </c>
      <c r="S1665" s="3474">
        <f>ROUND(K1662,2)*R1665</f>
        <v>18.46</v>
      </c>
    </row>
    <row r="1666" spans="1:19" ht="45" customHeight="1" x14ac:dyDescent="0.25">
      <c r="A1666" s="4666"/>
      <c r="B1666" s="4666"/>
      <c r="C1666" s="4666"/>
      <c r="D1666" s="4666"/>
      <c r="E1666" s="4666"/>
      <c r="F1666" s="4666"/>
      <c r="G1666" s="4666"/>
      <c r="H1666" s="4666"/>
      <c r="I1666" s="4666"/>
      <c r="J1666" s="4666"/>
      <c r="K1666" s="4666"/>
      <c r="L1666" s="4666"/>
      <c r="M1666" s="4666"/>
      <c r="N1666" s="4666"/>
      <c r="O1666" s="4666"/>
      <c r="P1666" s="3466" t="s">
        <v>42</v>
      </c>
      <c r="Q1666" s="3466" t="s">
        <v>43</v>
      </c>
      <c r="R1666" s="3475">
        <v>1</v>
      </c>
      <c r="S1666" s="3476">
        <f>ROUND(K1662,2)*R1666</f>
        <v>18.46</v>
      </c>
    </row>
    <row r="1667" spans="1:19" ht="45" customHeight="1" x14ac:dyDescent="0.25">
      <c r="A1667" s="4666"/>
      <c r="B1667" s="4666"/>
      <c r="C1667" s="4666"/>
      <c r="D1667" s="4666"/>
      <c r="E1667" s="4666"/>
      <c r="F1667" s="4666"/>
      <c r="G1667" s="4666"/>
      <c r="H1667" s="4666"/>
      <c r="I1667" s="4666"/>
      <c r="J1667" s="4666"/>
      <c r="K1667" s="4666"/>
      <c r="L1667" s="4666"/>
      <c r="M1667" s="4666"/>
      <c r="N1667" s="4666"/>
      <c r="O1667" s="4666"/>
      <c r="P1667" s="3466" t="s">
        <v>44</v>
      </c>
      <c r="Q1667" s="3466" t="s">
        <v>45</v>
      </c>
      <c r="R1667" s="3477">
        <v>1</v>
      </c>
      <c r="S1667" s="3478">
        <f>ROUND(K1662,2)*R1667</f>
        <v>18.46</v>
      </c>
    </row>
    <row r="1668" spans="1:19" ht="45" customHeight="1" x14ac:dyDescent="0.25">
      <c r="A1668" s="4666"/>
      <c r="B1668" s="4666"/>
      <c r="C1668" s="4666"/>
      <c r="D1668" s="4666"/>
      <c r="E1668" s="4666"/>
      <c r="F1668" s="4666"/>
      <c r="G1668" s="4666"/>
      <c r="H1668" s="4666"/>
      <c r="I1668" s="4666"/>
      <c r="J1668" s="4666"/>
      <c r="K1668" s="4666"/>
      <c r="L1668" s="4666"/>
      <c r="M1668" s="4666"/>
      <c r="N1668" s="4666"/>
      <c r="O1668" s="4666"/>
      <c r="P1668" s="3466" t="s">
        <v>46</v>
      </c>
      <c r="Q1668" s="3466" t="s">
        <v>47</v>
      </c>
      <c r="R1668" s="3479">
        <v>1</v>
      </c>
      <c r="S1668" s="3480">
        <f>ROUND(K1662,2)*R1668</f>
        <v>18.46</v>
      </c>
    </row>
    <row r="1669" spans="1:19" ht="45" customHeight="1" x14ac:dyDescent="0.25">
      <c r="A1669" s="4666"/>
      <c r="B1669" s="4666"/>
      <c r="C1669" s="4666"/>
      <c r="D1669" s="4666"/>
      <c r="E1669" s="4666"/>
      <c r="F1669" s="4666"/>
      <c r="G1669" s="4666"/>
      <c r="H1669" s="4666"/>
      <c r="I1669" s="4666"/>
      <c r="J1669" s="4666"/>
      <c r="K1669" s="4666"/>
      <c r="L1669" s="4666"/>
      <c r="M1669" s="4666"/>
      <c r="N1669" s="4666"/>
      <c r="O1669" s="4666"/>
      <c r="P1669" s="3466" t="s">
        <v>48</v>
      </c>
      <c r="Q1669" s="3466" t="s">
        <v>49</v>
      </c>
      <c r="R1669" s="3481">
        <v>1</v>
      </c>
      <c r="S1669" s="3482">
        <f>ROUND(K1662,2)*R1669</f>
        <v>18.46</v>
      </c>
    </row>
    <row r="1670" spans="1:19" ht="45" customHeight="1" x14ac:dyDescent="0.25">
      <c r="A1670" s="4666"/>
      <c r="B1670" s="4666"/>
      <c r="C1670" s="4666"/>
      <c r="D1670" s="4666"/>
      <c r="E1670" s="4666"/>
      <c r="F1670" s="4666"/>
      <c r="G1670" s="4666"/>
      <c r="H1670" s="4666"/>
      <c r="I1670" s="4666"/>
      <c r="J1670" s="4666"/>
      <c r="K1670" s="4666"/>
      <c r="L1670" s="4666"/>
      <c r="M1670" s="4666"/>
      <c r="N1670" s="4666"/>
      <c r="O1670" s="4666"/>
      <c r="P1670" s="3466" t="s">
        <v>50</v>
      </c>
      <c r="Q1670" s="3466" t="s">
        <v>51</v>
      </c>
      <c r="R1670" s="3483">
        <v>1</v>
      </c>
      <c r="S1670" s="3484">
        <f>ROUND(K1662,2)*R1670</f>
        <v>18.46</v>
      </c>
    </row>
    <row r="1671" spans="1:19" ht="45" customHeight="1" x14ac:dyDescent="0.25">
      <c r="A1671" s="4666"/>
      <c r="B1671" s="4666"/>
      <c r="C1671" s="4666"/>
      <c r="D1671" s="4666"/>
      <c r="E1671" s="4666"/>
      <c r="F1671" s="4666"/>
      <c r="G1671" s="4666"/>
      <c r="H1671" s="4666"/>
      <c r="I1671" s="4666"/>
      <c r="J1671" s="4666"/>
      <c r="K1671" s="4666"/>
      <c r="L1671" s="4666"/>
      <c r="M1671" s="4666"/>
      <c r="N1671" s="4666"/>
      <c r="O1671" s="4666"/>
      <c r="P1671" s="3466" t="s">
        <v>52</v>
      </c>
      <c r="Q1671" s="3466" t="s">
        <v>53</v>
      </c>
      <c r="R1671" s="3485">
        <v>1</v>
      </c>
      <c r="S1671" s="3486">
        <f>ROUND(K1662,2)*R1671</f>
        <v>18.46</v>
      </c>
    </row>
    <row r="1672" spans="1:19" ht="45" customHeight="1" x14ac:dyDescent="0.25">
      <c r="A1672" s="4666"/>
      <c r="B1672" s="4666"/>
      <c r="C1672" s="4666"/>
      <c r="D1672" s="4666"/>
      <c r="E1672" s="4666"/>
      <c r="F1672" s="4666"/>
      <c r="G1672" s="4666"/>
      <c r="H1672" s="4666"/>
      <c r="I1672" s="4666"/>
      <c r="J1672" s="4666"/>
      <c r="K1672" s="4666"/>
      <c r="L1672" s="4666"/>
      <c r="M1672" s="4666"/>
      <c r="N1672" s="4666"/>
      <c r="O1672" s="4666"/>
      <c r="P1672" s="3466" t="s">
        <v>54</v>
      </c>
      <c r="Q1672" s="3466" t="s">
        <v>55</v>
      </c>
      <c r="R1672" s="3487">
        <v>1</v>
      </c>
      <c r="S1672" s="3488">
        <f>ROUND(K1662,2)*R1672</f>
        <v>18.46</v>
      </c>
    </row>
    <row r="1673" spans="1:19" ht="45" customHeight="1" x14ac:dyDescent="0.25">
      <c r="A1673" s="4666"/>
      <c r="B1673" s="4666"/>
      <c r="C1673" s="4666"/>
      <c r="D1673" s="4666"/>
      <c r="E1673" s="4666"/>
      <c r="F1673" s="4666"/>
      <c r="G1673" s="4666"/>
      <c r="H1673" s="4666"/>
      <c r="I1673" s="4666"/>
      <c r="J1673" s="4666"/>
      <c r="K1673" s="4666"/>
      <c r="L1673" s="4666"/>
      <c r="M1673" s="4666"/>
      <c r="N1673" s="4666"/>
      <c r="O1673" s="4666"/>
      <c r="P1673" s="3466" t="s">
        <v>56</v>
      </c>
      <c r="Q1673" s="3466" t="s">
        <v>57</v>
      </c>
      <c r="R1673" s="3489">
        <v>1</v>
      </c>
      <c r="S1673" s="3490">
        <f>ROUND(K1662,2)*R1673</f>
        <v>18.46</v>
      </c>
    </row>
    <row r="1674" spans="1:19" ht="45" customHeight="1" x14ac:dyDescent="0.25">
      <c r="A1674" s="4974" t="s">
        <v>23</v>
      </c>
      <c r="B1674" s="4974" t="s">
        <v>475</v>
      </c>
      <c r="C1674" s="4974" t="s">
        <v>25</v>
      </c>
      <c r="D1674" s="4974" t="s">
        <v>476</v>
      </c>
      <c r="E1674" s="4974" t="s">
        <v>477</v>
      </c>
      <c r="F1674" s="4975">
        <f>R1674+R1675+R1676+R1677+R1678+R1679+R1680+R1681+R1682+R1683+R1684+R1685</f>
        <v>24</v>
      </c>
      <c r="G1674" s="4974" t="s">
        <v>174</v>
      </c>
      <c r="H1674" s="4976">
        <v>7.93</v>
      </c>
      <c r="I1674" s="4977">
        <v>7.93</v>
      </c>
      <c r="J1674" s="4978">
        <v>0.2288</v>
      </c>
      <c r="K1674" s="4979">
        <f>ROUND(I1674,2)+(ROUND(I1674,2)*J1674)</f>
        <v>9.7443840000000002</v>
      </c>
      <c r="L1674" s="4980">
        <f>ROUND(S1674,2)+ROUND(S1675,2)+ROUND(S1676,2)+ROUND(S1677,2)+ROUND(S1678,2)+ROUND(S1679,2)+ROUND(S1680,2)+ROUND(S1681,2)+ROUND(S1682,2)+ROUND(S1683,2)+ROUND(S1684,2)+ROUND(S1685,2)</f>
        <v>233.75999999999996</v>
      </c>
      <c r="M1674" s="4974"/>
      <c r="N1674" s="4974" t="s">
        <v>401</v>
      </c>
      <c r="O1674" s="4974" t="s">
        <v>402</v>
      </c>
      <c r="P1674" s="3491" t="s">
        <v>20</v>
      </c>
      <c r="Q1674" s="3491" t="s">
        <v>29</v>
      </c>
      <c r="R1674" s="3492">
        <v>2</v>
      </c>
      <c r="S1674" s="3493">
        <f>ROUND(K1674,2)*R1674</f>
        <v>19.48</v>
      </c>
    </row>
    <row r="1675" spans="1:19" ht="45" customHeight="1" x14ac:dyDescent="0.25">
      <c r="A1675" s="4666"/>
      <c r="B1675" s="4666"/>
      <c r="C1675" s="4666"/>
      <c r="D1675" s="4666"/>
      <c r="E1675" s="4666"/>
      <c r="F1675" s="4666"/>
      <c r="G1675" s="4666"/>
      <c r="H1675" s="4666"/>
      <c r="I1675" s="4666"/>
      <c r="J1675" s="4666"/>
      <c r="K1675" s="4666"/>
      <c r="L1675" s="4666"/>
      <c r="M1675" s="4666"/>
      <c r="N1675" s="4666"/>
      <c r="O1675" s="4666"/>
      <c r="P1675" s="3491" t="s">
        <v>30</v>
      </c>
      <c r="Q1675" s="3491" t="s">
        <v>37</v>
      </c>
      <c r="R1675" s="3494">
        <v>2</v>
      </c>
      <c r="S1675" s="3495">
        <f>ROUND(K1674,2)*R1675</f>
        <v>19.48</v>
      </c>
    </row>
    <row r="1676" spans="1:19" ht="45" customHeight="1" x14ac:dyDescent="0.25">
      <c r="A1676" s="4666"/>
      <c r="B1676" s="4666"/>
      <c r="C1676" s="4666"/>
      <c r="D1676" s="4666"/>
      <c r="E1676" s="4666"/>
      <c r="F1676" s="4666"/>
      <c r="G1676" s="4666"/>
      <c r="H1676" s="4666"/>
      <c r="I1676" s="4666"/>
      <c r="J1676" s="4666"/>
      <c r="K1676" s="4666"/>
      <c r="L1676" s="4666"/>
      <c r="M1676" s="4666"/>
      <c r="N1676" s="4666"/>
      <c r="O1676" s="4666"/>
      <c r="P1676" s="3491" t="s">
        <v>38</v>
      </c>
      <c r="Q1676" s="3491" t="s">
        <v>39</v>
      </c>
      <c r="R1676" s="3496">
        <v>2</v>
      </c>
      <c r="S1676" s="3497">
        <f>ROUND(K1674,2)*R1676</f>
        <v>19.48</v>
      </c>
    </row>
    <row r="1677" spans="1:19" ht="45" customHeight="1" x14ac:dyDescent="0.25">
      <c r="A1677" s="4666"/>
      <c r="B1677" s="4666"/>
      <c r="C1677" s="4666"/>
      <c r="D1677" s="4666"/>
      <c r="E1677" s="4666"/>
      <c r="F1677" s="4666"/>
      <c r="G1677" s="4666"/>
      <c r="H1677" s="4666"/>
      <c r="I1677" s="4666"/>
      <c r="J1677" s="4666"/>
      <c r="K1677" s="4666"/>
      <c r="L1677" s="4666"/>
      <c r="M1677" s="4666"/>
      <c r="N1677" s="4666"/>
      <c r="O1677" s="4666"/>
      <c r="P1677" s="3491" t="s">
        <v>40</v>
      </c>
      <c r="Q1677" s="3491" t="s">
        <v>41</v>
      </c>
      <c r="R1677" s="3498">
        <v>2</v>
      </c>
      <c r="S1677" s="3499">
        <f>ROUND(K1674,2)*R1677</f>
        <v>19.48</v>
      </c>
    </row>
    <row r="1678" spans="1:19" ht="45" customHeight="1" x14ac:dyDescent="0.25">
      <c r="A1678" s="4666"/>
      <c r="B1678" s="4666"/>
      <c r="C1678" s="4666"/>
      <c r="D1678" s="4666"/>
      <c r="E1678" s="4666"/>
      <c r="F1678" s="4666"/>
      <c r="G1678" s="4666"/>
      <c r="H1678" s="4666"/>
      <c r="I1678" s="4666"/>
      <c r="J1678" s="4666"/>
      <c r="K1678" s="4666"/>
      <c r="L1678" s="4666"/>
      <c r="M1678" s="4666"/>
      <c r="N1678" s="4666"/>
      <c r="O1678" s="4666"/>
      <c r="P1678" s="3491" t="s">
        <v>42</v>
      </c>
      <c r="Q1678" s="3491" t="s">
        <v>43</v>
      </c>
      <c r="R1678" s="3500">
        <v>2</v>
      </c>
      <c r="S1678" s="3501">
        <f>ROUND(K1674,2)*R1678</f>
        <v>19.48</v>
      </c>
    </row>
    <row r="1679" spans="1:19" ht="45" customHeight="1" x14ac:dyDescent="0.25">
      <c r="A1679" s="4666"/>
      <c r="B1679" s="4666"/>
      <c r="C1679" s="4666"/>
      <c r="D1679" s="4666"/>
      <c r="E1679" s="4666"/>
      <c r="F1679" s="4666"/>
      <c r="G1679" s="4666"/>
      <c r="H1679" s="4666"/>
      <c r="I1679" s="4666"/>
      <c r="J1679" s="4666"/>
      <c r="K1679" s="4666"/>
      <c r="L1679" s="4666"/>
      <c r="M1679" s="4666"/>
      <c r="N1679" s="4666"/>
      <c r="O1679" s="4666"/>
      <c r="P1679" s="3491" t="s">
        <v>44</v>
      </c>
      <c r="Q1679" s="3491" t="s">
        <v>45</v>
      </c>
      <c r="R1679" s="3502">
        <v>2</v>
      </c>
      <c r="S1679" s="3503">
        <f>ROUND(K1674,2)*R1679</f>
        <v>19.48</v>
      </c>
    </row>
    <row r="1680" spans="1:19" ht="45" customHeight="1" x14ac:dyDescent="0.25">
      <c r="A1680" s="4666"/>
      <c r="B1680" s="4666"/>
      <c r="C1680" s="4666"/>
      <c r="D1680" s="4666"/>
      <c r="E1680" s="4666"/>
      <c r="F1680" s="4666"/>
      <c r="G1680" s="4666"/>
      <c r="H1680" s="4666"/>
      <c r="I1680" s="4666"/>
      <c r="J1680" s="4666"/>
      <c r="K1680" s="4666"/>
      <c r="L1680" s="4666"/>
      <c r="M1680" s="4666"/>
      <c r="N1680" s="4666"/>
      <c r="O1680" s="4666"/>
      <c r="P1680" s="3491" t="s">
        <v>46</v>
      </c>
      <c r="Q1680" s="3491" t="s">
        <v>47</v>
      </c>
      <c r="R1680" s="3504">
        <v>2</v>
      </c>
      <c r="S1680" s="3505">
        <f>ROUND(K1674,2)*R1680</f>
        <v>19.48</v>
      </c>
    </row>
    <row r="1681" spans="1:19" ht="45" customHeight="1" x14ac:dyDescent="0.25">
      <c r="A1681" s="4666"/>
      <c r="B1681" s="4666"/>
      <c r="C1681" s="4666"/>
      <c r="D1681" s="4666"/>
      <c r="E1681" s="4666"/>
      <c r="F1681" s="4666"/>
      <c r="G1681" s="4666"/>
      <c r="H1681" s="4666"/>
      <c r="I1681" s="4666"/>
      <c r="J1681" s="4666"/>
      <c r="K1681" s="4666"/>
      <c r="L1681" s="4666"/>
      <c r="M1681" s="4666"/>
      <c r="N1681" s="4666"/>
      <c r="O1681" s="4666"/>
      <c r="P1681" s="3491" t="s">
        <v>48</v>
      </c>
      <c r="Q1681" s="3491" t="s">
        <v>49</v>
      </c>
      <c r="R1681" s="3506">
        <v>2</v>
      </c>
      <c r="S1681" s="3507">
        <f>ROUND(K1674,2)*R1681</f>
        <v>19.48</v>
      </c>
    </row>
    <row r="1682" spans="1:19" ht="45" customHeight="1" x14ac:dyDescent="0.25">
      <c r="A1682" s="4666"/>
      <c r="B1682" s="4666"/>
      <c r="C1682" s="4666"/>
      <c r="D1682" s="4666"/>
      <c r="E1682" s="4666"/>
      <c r="F1682" s="4666"/>
      <c r="G1682" s="4666"/>
      <c r="H1682" s="4666"/>
      <c r="I1682" s="4666"/>
      <c r="J1682" s="4666"/>
      <c r="K1682" s="4666"/>
      <c r="L1682" s="4666"/>
      <c r="M1682" s="4666"/>
      <c r="N1682" s="4666"/>
      <c r="O1682" s="4666"/>
      <c r="P1682" s="3491" t="s">
        <v>50</v>
      </c>
      <c r="Q1682" s="3491" t="s">
        <v>51</v>
      </c>
      <c r="R1682" s="3508">
        <v>2</v>
      </c>
      <c r="S1682" s="3509">
        <f>ROUND(K1674,2)*R1682</f>
        <v>19.48</v>
      </c>
    </row>
    <row r="1683" spans="1:19" ht="45" customHeight="1" x14ac:dyDescent="0.25">
      <c r="A1683" s="4666"/>
      <c r="B1683" s="4666"/>
      <c r="C1683" s="4666"/>
      <c r="D1683" s="4666"/>
      <c r="E1683" s="4666"/>
      <c r="F1683" s="4666"/>
      <c r="G1683" s="4666"/>
      <c r="H1683" s="4666"/>
      <c r="I1683" s="4666"/>
      <c r="J1683" s="4666"/>
      <c r="K1683" s="4666"/>
      <c r="L1683" s="4666"/>
      <c r="M1683" s="4666"/>
      <c r="N1683" s="4666"/>
      <c r="O1683" s="4666"/>
      <c r="P1683" s="3491" t="s">
        <v>52</v>
      </c>
      <c r="Q1683" s="3491" t="s">
        <v>53</v>
      </c>
      <c r="R1683" s="3510">
        <v>2</v>
      </c>
      <c r="S1683" s="3511">
        <f>ROUND(K1674,2)*R1683</f>
        <v>19.48</v>
      </c>
    </row>
    <row r="1684" spans="1:19" ht="45" customHeight="1" x14ac:dyDescent="0.25">
      <c r="A1684" s="4666"/>
      <c r="B1684" s="4666"/>
      <c r="C1684" s="4666"/>
      <c r="D1684" s="4666"/>
      <c r="E1684" s="4666"/>
      <c r="F1684" s="4666"/>
      <c r="G1684" s="4666"/>
      <c r="H1684" s="4666"/>
      <c r="I1684" s="4666"/>
      <c r="J1684" s="4666"/>
      <c r="K1684" s="4666"/>
      <c r="L1684" s="4666"/>
      <c r="M1684" s="4666"/>
      <c r="N1684" s="4666"/>
      <c r="O1684" s="4666"/>
      <c r="P1684" s="3491" t="s">
        <v>54</v>
      </c>
      <c r="Q1684" s="3491" t="s">
        <v>55</v>
      </c>
      <c r="R1684" s="3512">
        <v>2</v>
      </c>
      <c r="S1684" s="3513">
        <f>ROUND(K1674,2)*R1684</f>
        <v>19.48</v>
      </c>
    </row>
    <row r="1685" spans="1:19" ht="45" customHeight="1" x14ac:dyDescent="0.25">
      <c r="A1685" s="4666"/>
      <c r="B1685" s="4666"/>
      <c r="C1685" s="4666"/>
      <c r="D1685" s="4666"/>
      <c r="E1685" s="4666"/>
      <c r="F1685" s="4666"/>
      <c r="G1685" s="4666"/>
      <c r="H1685" s="4666"/>
      <c r="I1685" s="4666"/>
      <c r="J1685" s="4666"/>
      <c r="K1685" s="4666"/>
      <c r="L1685" s="4666"/>
      <c r="M1685" s="4666"/>
      <c r="N1685" s="4666"/>
      <c r="O1685" s="4666"/>
      <c r="P1685" s="3491" t="s">
        <v>56</v>
      </c>
      <c r="Q1685" s="3491" t="s">
        <v>57</v>
      </c>
      <c r="R1685" s="3514">
        <v>2</v>
      </c>
      <c r="S1685" s="3515">
        <f>ROUND(K1674,2)*R1685</f>
        <v>19.48</v>
      </c>
    </row>
    <row r="1686" spans="1:19" ht="45" customHeight="1" x14ac:dyDescent="0.25">
      <c r="A1686" s="4981" t="s">
        <v>23</v>
      </c>
      <c r="B1686" s="4981" t="s">
        <v>478</v>
      </c>
      <c r="C1686" s="4981" t="s">
        <v>25</v>
      </c>
      <c r="D1686" s="4981" t="s">
        <v>479</v>
      </c>
      <c r="E1686" s="4981" t="s">
        <v>480</v>
      </c>
      <c r="F1686" s="4982">
        <f>R1686+R1687+R1688+R1689+R1690+R1691+R1692+R1693+R1694+R1695+R1696+R1697</f>
        <v>36</v>
      </c>
      <c r="G1686" s="4981" t="s">
        <v>174</v>
      </c>
      <c r="H1686" s="4983">
        <v>18.43</v>
      </c>
      <c r="I1686" s="4984">
        <v>18.43</v>
      </c>
      <c r="J1686" s="4985">
        <v>0.2288</v>
      </c>
      <c r="K1686" s="4986">
        <f>ROUND(I1686,2)+(ROUND(I1686,2)*J1686)</f>
        <v>22.646784</v>
      </c>
      <c r="L1686" s="4987">
        <f>ROUND(S1686,2)+ROUND(S1687,2)+ROUND(S1688,2)+ROUND(S1689,2)+ROUND(S1690,2)+ROUND(S1691,2)+ROUND(S1692,2)+ROUND(S1693,2)+ROUND(S1694,2)+ROUND(S1695,2)+ROUND(S1696,2)+ROUND(S1697,2)</f>
        <v>815.4000000000002</v>
      </c>
      <c r="M1686" s="4981"/>
      <c r="N1686" s="4981" t="s">
        <v>401</v>
      </c>
      <c r="O1686" s="4981" t="s">
        <v>402</v>
      </c>
      <c r="P1686" s="3516" t="s">
        <v>20</v>
      </c>
      <c r="Q1686" s="3516" t="s">
        <v>29</v>
      </c>
      <c r="R1686" s="3517">
        <v>3</v>
      </c>
      <c r="S1686" s="3518">
        <f>ROUND(K1686,2)*R1686</f>
        <v>67.949999999999989</v>
      </c>
    </row>
    <row r="1687" spans="1:19" ht="45" customHeight="1" x14ac:dyDescent="0.25">
      <c r="A1687" s="4666"/>
      <c r="B1687" s="4666"/>
      <c r="C1687" s="4666"/>
      <c r="D1687" s="4666"/>
      <c r="E1687" s="4666"/>
      <c r="F1687" s="4666"/>
      <c r="G1687" s="4666"/>
      <c r="H1687" s="4666"/>
      <c r="I1687" s="4666"/>
      <c r="J1687" s="4666"/>
      <c r="K1687" s="4666"/>
      <c r="L1687" s="4666"/>
      <c r="M1687" s="4666"/>
      <c r="N1687" s="4666"/>
      <c r="O1687" s="4666"/>
      <c r="P1687" s="3516" t="s">
        <v>30</v>
      </c>
      <c r="Q1687" s="3516" t="s">
        <v>37</v>
      </c>
      <c r="R1687" s="3519">
        <v>3</v>
      </c>
      <c r="S1687" s="3520">
        <f>ROUND(K1686,2)*R1687</f>
        <v>67.949999999999989</v>
      </c>
    </row>
    <row r="1688" spans="1:19" ht="45" customHeight="1" x14ac:dyDescent="0.25">
      <c r="A1688" s="4666"/>
      <c r="B1688" s="4666"/>
      <c r="C1688" s="4666"/>
      <c r="D1688" s="4666"/>
      <c r="E1688" s="4666"/>
      <c r="F1688" s="4666"/>
      <c r="G1688" s="4666"/>
      <c r="H1688" s="4666"/>
      <c r="I1688" s="4666"/>
      <c r="J1688" s="4666"/>
      <c r="K1688" s="4666"/>
      <c r="L1688" s="4666"/>
      <c r="M1688" s="4666"/>
      <c r="N1688" s="4666"/>
      <c r="O1688" s="4666"/>
      <c r="P1688" s="3516" t="s">
        <v>38</v>
      </c>
      <c r="Q1688" s="3516" t="s">
        <v>39</v>
      </c>
      <c r="R1688" s="3521">
        <v>3</v>
      </c>
      <c r="S1688" s="3522">
        <f>ROUND(K1686,2)*R1688</f>
        <v>67.949999999999989</v>
      </c>
    </row>
    <row r="1689" spans="1:19" ht="45" customHeight="1" x14ac:dyDescent="0.25">
      <c r="A1689" s="4666"/>
      <c r="B1689" s="4666"/>
      <c r="C1689" s="4666"/>
      <c r="D1689" s="4666"/>
      <c r="E1689" s="4666"/>
      <c r="F1689" s="4666"/>
      <c r="G1689" s="4666"/>
      <c r="H1689" s="4666"/>
      <c r="I1689" s="4666"/>
      <c r="J1689" s="4666"/>
      <c r="K1689" s="4666"/>
      <c r="L1689" s="4666"/>
      <c r="M1689" s="4666"/>
      <c r="N1689" s="4666"/>
      <c r="O1689" s="4666"/>
      <c r="P1689" s="3516" t="s">
        <v>40</v>
      </c>
      <c r="Q1689" s="3516" t="s">
        <v>41</v>
      </c>
      <c r="R1689" s="3523">
        <v>3</v>
      </c>
      <c r="S1689" s="3524">
        <f>ROUND(K1686,2)*R1689</f>
        <v>67.949999999999989</v>
      </c>
    </row>
    <row r="1690" spans="1:19" ht="45" customHeight="1" x14ac:dyDescent="0.25">
      <c r="A1690" s="4666"/>
      <c r="B1690" s="4666"/>
      <c r="C1690" s="4666"/>
      <c r="D1690" s="4666"/>
      <c r="E1690" s="4666"/>
      <c r="F1690" s="4666"/>
      <c r="G1690" s="4666"/>
      <c r="H1690" s="4666"/>
      <c r="I1690" s="4666"/>
      <c r="J1690" s="4666"/>
      <c r="K1690" s="4666"/>
      <c r="L1690" s="4666"/>
      <c r="M1690" s="4666"/>
      <c r="N1690" s="4666"/>
      <c r="O1690" s="4666"/>
      <c r="P1690" s="3516" t="s">
        <v>42</v>
      </c>
      <c r="Q1690" s="3516" t="s">
        <v>43</v>
      </c>
      <c r="R1690" s="3525">
        <v>3</v>
      </c>
      <c r="S1690" s="3526">
        <f>ROUND(K1686,2)*R1690</f>
        <v>67.949999999999989</v>
      </c>
    </row>
    <row r="1691" spans="1:19" ht="45" customHeight="1" x14ac:dyDescent="0.25">
      <c r="A1691" s="4666"/>
      <c r="B1691" s="4666"/>
      <c r="C1691" s="4666"/>
      <c r="D1691" s="4666"/>
      <c r="E1691" s="4666"/>
      <c r="F1691" s="4666"/>
      <c r="G1691" s="4666"/>
      <c r="H1691" s="4666"/>
      <c r="I1691" s="4666"/>
      <c r="J1691" s="4666"/>
      <c r="K1691" s="4666"/>
      <c r="L1691" s="4666"/>
      <c r="M1691" s="4666"/>
      <c r="N1691" s="4666"/>
      <c r="O1691" s="4666"/>
      <c r="P1691" s="3516" t="s">
        <v>44</v>
      </c>
      <c r="Q1691" s="3516" t="s">
        <v>45</v>
      </c>
      <c r="R1691" s="3527">
        <v>3</v>
      </c>
      <c r="S1691" s="3528">
        <f>ROUND(K1686,2)*R1691</f>
        <v>67.949999999999989</v>
      </c>
    </row>
    <row r="1692" spans="1:19" ht="45" customHeight="1" x14ac:dyDescent="0.25">
      <c r="A1692" s="4666"/>
      <c r="B1692" s="4666"/>
      <c r="C1692" s="4666"/>
      <c r="D1692" s="4666"/>
      <c r="E1692" s="4666"/>
      <c r="F1692" s="4666"/>
      <c r="G1692" s="4666"/>
      <c r="H1692" s="4666"/>
      <c r="I1692" s="4666"/>
      <c r="J1692" s="4666"/>
      <c r="K1692" s="4666"/>
      <c r="L1692" s="4666"/>
      <c r="M1692" s="4666"/>
      <c r="N1692" s="4666"/>
      <c r="O1692" s="4666"/>
      <c r="P1692" s="3516" t="s">
        <v>46</v>
      </c>
      <c r="Q1692" s="3516" t="s">
        <v>47</v>
      </c>
      <c r="R1692" s="3529">
        <v>3</v>
      </c>
      <c r="S1692" s="3530">
        <f>ROUND(K1686,2)*R1692</f>
        <v>67.949999999999989</v>
      </c>
    </row>
    <row r="1693" spans="1:19" ht="45" customHeight="1" x14ac:dyDescent="0.25">
      <c r="A1693" s="4666"/>
      <c r="B1693" s="4666"/>
      <c r="C1693" s="4666"/>
      <c r="D1693" s="4666"/>
      <c r="E1693" s="4666"/>
      <c r="F1693" s="4666"/>
      <c r="G1693" s="4666"/>
      <c r="H1693" s="4666"/>
      <c r="I1693" s="4666"/>
      <c r="J1693" s="4666"/>
      <c r="K1693" s="4666"/>
      <c r="L1693" s="4666"/>
      <c r="M1693" s="4666"/>
      <c r="N1693" s="4666"/>
      <c r="O1693" s="4666"/>
      <c r="P1693" s="3516" t="s">
        <v>48</v>
      </c>
      <c r="Q1693" s="3516" t="s">
        <v>49</v>
      </c>
      <c r="R1693" s="3531">
        <v>3</v>
      </c>
      <c r="S1693" s="3532">
        <f>ROUND(K1686,2)*R1693</f>
        <v>67.949999999999989</v>
      </c>
    </row>
    <row r="1694" spans="1:19" ht="45" customHeight="1" x14ac:dyDescent="0.25">
      <c r="A1694" s="4666"/>
      <c r="B1694" s="4666"/>
      <c r="C1694" s="4666"/>
      <c r="D1694" s="4666"/>
      <c r="E1694" s="4666"/>
      <c r="F1694" s="4666"/>
      <c r="G1694" s="4666"/>
      <c r="H1694" s="4666"/>
      <c r="I1694" s="4666"/>
      <c r="J1694" s="4666"/>
      <c r="K1694" s="4666"/>
      <c r="L1694" s="4666"/>
      <c r="M1694" s="4666"/>
      <c r="N1694" s="4666"/>
      <c r="O1694" s="4666"/>
      <c r="P1694" s="3516" t="s">
        <v>50</v>
      </c>
      <c r="Q1694" s="3516" t="s">
        <v>51</v>
      </c>
      <c r="R1694" s="3533">
        <v>3</v>
      </c>
      <c r="S1694" s="3534">
        <f>ROUND(K1686,2)*R1694</f>
        <v>67.949999999999989</v>
      </c>
    </row>
    <row r="1695" spans="1:19" ht="45" customHeight="1" x14ac:dyDescent="0.25">
      <c r="A1695" s="4666"/>
      <c r="B1695" s="4666"/>
      <c r="C1695" s="4666"/>
      <c r="D1695" s="4666"/>
      <c r="E1695" s="4666"/>
      <c r="F1695" s="4666"/>
      <c r="G1695" s="4666"/>
      <c r="H1695" s="4666"/>
      <c r="I1695" s="4666"/>
      <c r="J1695" s="4666"/>
      <c r="K1695" s="4666"/>
      <c r="L1695" s="4666"/>
      <c r="M1695" s="4666"/>
      <c r="N1695" s="4666"/>
      <c r="O1695" s="4666"/>
      <c r="P1695" s="3516" t="s">
        <v>52</v>
      </c>
      <c r="Q1695" s="3516" t="s">
        <v>53</v>
      </c>
      <c r="R1695" s="3535">
        <v>3</v>
      </c>
      <c r="S1695" s="3536">
        <f>ROUND(K1686,2)*R1695</f>
        <v>67.949999999999989</v>
      </c>
    </row>
    <row r="1696" spans="1:19" ht="45" customHeight="1" x14ac:dyDescent="0.25">
      <c r="A1696" s="4666"/>
      <c r="B1696" s="4666"/>
      <c r="C1696" s="4666"/>
      <c r="D1696" s="4666"/>
      <c r="E1696" s="4666"/>
      <c r="F1696" s="4666"/>
      <c r="G1696" s="4666"/>
      <c r="H1696" s="4666"/>
      <c r="I1696" s="4666"/>
      <c r="J1696" s="4666"/>
      <c r="K1696" s="4666"/>
      <c r="L1696" s="4666"/>
      <c r="M1696" s="4666"/>
      <c r="N1696" s="4666"/>
      <c r="O1696" s="4666"/>
      <c r="P1696" s="3516" t="s">
        <v>54</v>
      </c>
      <c r="Q1696" s="3516" t="s">
        <v>55</v>
      </c>
      <c r="R1696" s="3537">
        <v>3</v>
      </c>
      <c r="S1696" s="3538">
        <f>ROUND(K1686,2)*R1696</f>
        <v>67.949999999999989</v>
      </c>
    </row>
    <row r="1697" spans="1:19" ht="45" customHeight="1" x14ac:dyDescent="0.25">
      <c r="A1697" s="4666"/>
      <c r="B1697" s="4666"/>
      <c r="C1697" s="4666"/>
      <c r="D1697" s="4666"/>
      <c r="E1697" s="4666"/>
      <c r="F1697" s="4666"/>
      <c r="G1697" s="4666"/>
      <c r="H1697" s="4666"/>
      <c r="I1697" s="4666"/>
      <c r="J1697" s="4666"/>
      <c r="K1697" s="4666"/>
      <c r="L1697" s="4666"/>
      <c r="M1697" s="4666"/>
      <c r="N1697" s="4666"/>
      <c r="O1697" s="4666"/>
      <c r="P1697" s="3516" t="s">
        <v>56</v>
      </c>
      <c r="Q1697" s="3516" t="s">
        <v>57</v>
      </c>
      <c r="R1697" s="3539">
        <v>3</v>
      </c>
      <c r="S1697" s="3540">
        <f>ROUND(K1686,2)*R1697</f>
        <v>67.949999999999989</v>
      </c>
    </row>
    <row r="1698" spans="1:19" ht="45" customHeight="1" x14ac:dyDescent="0.25">
      <c r="A1698" s="4960" t="s">
        <v>23</v>
      </c>
      <c r="B1698" s="4960" t="s">
        <v>481</v>
      </c>
      <c r="C1698" s="4960" t="s">
        <v>25</v>
      </c>
      <c r="D1698" s="4960" t="s">
        <v>482</v>
      </c>
      <c r="E1698" s="4960" t="s">
        <v>483</v>
      </c>
      <c r="F1698" s="4961">
        <f>R1698+R1699+R1700+R1701+R1702+R1703+R1704+R1705+R1706+R1707+R1708+R1709</f>
        <v>12</v>
      </c>
      <c r="G1698" s="4960" t="s">
        <v>174</v>
      </c>
      <c r="H1698" s="4962">
        <v>20.329999999999998</v>
      </c>
      <c r="I1698" s="4963">
        <v>20.329999999999998</v>
      </c>
      <c r="J1698" s="4964">
        <v>0.2288</v>
      </c>
      <c r="K1698" s="4965">
        <f>ROUND(I1698,2)+(ROUND(I1698,2)*J1698)</f>
        <v>24.981503999999997</v>
      </c>
      <c r="L1698" s="4966">
        <f>ROUND(S1698,2)+ROUND(S1699,2)+ROUND(S1700,2)+ROUND(S1701,2)+ROUND(S1702,2)+ROUND(S1703,2)+ROUND(S1704,2)+ROUND(S1705,2)+ROUND(S1706,2)+ROUND(S1707,2)+ROUND(S1708,2)+ROUND(S1709,2)</f>
        <v>299.76</v>
      </c>
      <c r="M1698" s="4960"/>
      <c r="N1698" s="4960" t="s">
        <v>401</v>
      </c>
      <c r="O1698" s="4960" t="s">
        <v>402</v>
      </c>
      <c r="P1698" s="3541" t="s">
        <v>20</v>
      </c>
      <c r="Q1698" s="3541" t="s">
        <v>29</v>
      </c>
      <c r="R1698" s="3542">
        <v>1</v>
      </c>
      <c r="S1698" s="3543">
        <f>ROUND(K1698,2)*R1698</f>
        <v>24.98</v>
      </c>
    </row>
    <row r="1699" spans="1:19" ht="45" customHeight="1" x14ac:dyDescent="0.25">
      <c r="A1699" s="4666"/>
      <c r="B1699" s="4666"/>
      <c r="C1699" s="4666"/>
      <c r="D1699" s="4666"/>
      <c r="E1699" s="4666"/>
      <c r="F1699" s="4666"/>
      <c r="G1699" s="4666"/>
      <c r="H1699" s="4666"/>
      <c r="I1699" s="4666"/>
      <c r="J1699" s="4666"/>
      <c r="K1699" s="4666"/>
      <c r="L1699" s="4666"/>
      <c r="M1699" s="4666"/>
      <c r="N1699" s="4666"/>
      <c r="O1699" s="4666"/>
      <c r="P1699" s="3541" t="s">
        <v>30</v>
      </c>
      <c r="Q1699" s="3541" t="s">
        <v>37</v>
      </c>
      <c r="R1699" s="3544">
        <v>1</v>
      </c>
      <c r="S1699" s="3545">
        <f>ROUND(K1698,2)*R1699</f>
        <v>24.98</v>
      </c>
    </row>
    <row r="1700" spans="1:19" ht="45" customHeight="1" x14ac:dyDescent="0.25">
      <c r="A1700" s="4666"/>
      <c r="B1700" s="4666"/>
      <c r="C1700" s="4666"/>
      <c r="D1700" s="4666"/>
      <c r="E1700" s="4666"/>
      <c r="F1700" s="4666"/>
      <c r="G1700" s="4666"/>
      <c r="H1700" s="4666"/>
      <c r="I1700" s="4666"/>
      <c r="J1700" s="4666"/>
      <c r="K1700" s="4666"/>
      <c r="L1700" s="4666"/>
      <c r="M1700" s="4666"/>
      <c r="N1700" s="4666"/>
      <c r="O1700" s="4666"/>
      <c r="P1700" s="3541" t="s">
        <v>38</v>
      </c>
      <c r="Q1700" s="3541" t="s">
        <v>39</v>
      </c>
      <c r="R1700" s="3546">
        <v>1</v>
      </c>
      <c r="S1700" s="3547">
        <f>ROUND(K1698,2)*R1700</f>
        <v>24.98</v>
      </c>
    </row>
    <row r="1701" spans="1:19" ht="45" customHeight="1" x14ac:dyDescent="0.25">
      <c r="A1701" s="4666"/>
      <c r="B1701" s="4666"/>
      <c r="C1701" s="4666"/>
      <c r="D1701" s="4666"/>
      <c r="E1701" s="4666"/>
      <c r="F1701" s="4666"/>
      <c r="G1701" s="4666"/>
      <c r="H1701" s="4666"/>
      <c r="I1701" s="4666"/>
      <c r="J1701" s="4666"/>
      <c r="K1701" s="4666"/>
      <c r="L1701" s="4666"/>
      <c r="M1701" s="4666"/>
      <c r="N1701" s="4666"/>
      <c r="O1701" s="4666"/>
      <c r="P1701" s="3541" t="s">
        <v>40</v>
      </c>
      <c r="Q1701" s="3541" t="s">
        <v>41</v>
      </c>
      <c r="R1701" s="3548">
        <v>1</v>
      </c>
      <c r="S1701" s="3549">
        <f>ROUND(K1698,2)*R1701</f>
        <v>24.98</v>
      </c>
    </row>
    <row r="1702" spans="1:19" ht="45" customHeight="1" x14ac:dyDescent="0.25">
      <c r="A1702" s="4666"/>
      <c r="B1702" s="4666"/>
      <c r="C1702" s="4666"/>
      <c r="D1702" s="4666"/>
      <c r="E1702" s="4666"/>
      <c r="F1702" s="4666"/>
      <c r="G1702" s="4666"/>
      <c r="H1702" s="4666"/>
      <c r="I1702" s="4666"/>
      <c r="J1702" s="4666"/>
      <c r="K1702" s="4666"/>
      <c r="L1702" s="4666"/>
      <c r="M1702" s="4666"/>
      <c r="N1702" s="4666"/>
      <c r="O1702" s="4666"/>
      <c r="P1702" s="3541" t="s">
        <v>42</v>
      </c>
      <c r="Q1702" s="3541" t="s">
        <v>43</v>
      </c>
      <c r="R1702" s="3550">
        <v>1</v>
      </c>
      <c r="S1702" s="3551">
        <f>ROUND(K1698,2)*R1702</f>
        <v>24.98</v>
      </c>
    </row>
    <row r="1703" spans="1:19" ht="45" customHeight="1" x14ac:dyDescent="0.25">
      <c r="A1703" s="4666"/>
      <c r="B1703" s="4666"/>
      <c r="C1703" s="4666"/>
      <c r="D1703" s="4666"/>
      <c r="E1703" s="4666"/>
      <c r="F1703" s="4666"/>
      <c r="G1703" s="4666"/>
      <c r="H1703" s="4666"/>
      <c r="I1703" s="4666"/>
      <c r="J1703" s="4666"/>
      <c r="K1703" s="4666"/>
      <c r="L1703" s="4666"/>
      <c r="M1703" s="4666"/>
      <c r="N1703" s="4666"/>
      <c r="O1703" s="4666"/>
      <c r="P1703" s="3541" t="s">
        <v>44</v>
      </c>
      <c r="Q1703" s="3541" t="s">
        <v>45</v>
      </c>
      <c r="R1703" s="3552">
        <v>1</v>
      </c>
      <c r="S1703" s="3553">
        <f>ROUND(K1698,2)*R1703</f>
        <v>24.98</v>
      </c>
    </row>
    <row r="1704" spans="1:19" ht="45" customHeight="1" x14ac:dyDescent="0.25">
      <c r="A1704" s="4666"/>
      <c r="B1704" s="4666"/>
      <c r="C1704" s="4666"/>
      <c r="D1704" s="4666"/>
      <c r="E1704" s="4666"/>
      <c r="F1704" s="4666"/>
      <c r="G1704" s="4666"/>
      <c r="H1704" s="4666"/>
      <c r="I1704" s="4666"/>
      <c r="J1704" s="4666"/>
      <c r="K1704" s="4666"/>
      <c r="L1704" s="4666"/>
      <c r="M1704" s="4666"/>
      <c r="N1704" s="4666"/>
      <c r="O1704" s="4666"/>
      <c r="P1704" s="3541" t="s">
        <v>46</v>
      </c>
      <c r="Q1704" s="3541" t="s">
        <v>47</v>
      </c>
      <c r="R1704" s="3554">
        <v>1</v>
      </c>
      <c r="S1704" s="3555">
        <f>ROUND(K1698,2)*R1704</f>
        <v>24.98</v>
      </c>
    </row>
    <row r="1705" spans="1:19" ht="45" customHeight="1" x14ac:dyDescent="0.25">
      <c r="A1705" s="4666"/>
      <c r="B1705" s="4666"/>
      <c r="C1705" s="4666"/>
      <c r="D1705" s="4666"/>
      <c r="E1705" s="4666"/>
      <c r="F1705" s="4666"/>
      <c r="G1705" s="4666"/>
      <c r="H1705" s="4666"/>
      <c r="I1705" s="4666"/>
      <c r="J1705" s="4666"/>
      <c r="K1705" s="4666"/>
      <c r="L1705" s="4666"/>
      <c r="M1705" s="4666"/>
      <c r="N1705" s="4666"/>
      <c r="O1705" s="4666"/>
      <c r="P1705" s="3541" t="s">
        <v>48</v>
      </c>
      <c r="Q1705" s="3541" t="s">
        <v>49</v>
      </c>
      <c r="R1705" s="3556">
        <v>1</v>
      </c>
      <c r="S1705" s="3557">
        <f>ROUND(K1698,2)*R1705</f>
        <v>24.98</v>
      </c>
    </row>
    <row r="1706" spans="1:19" ht="45" customHeight="1" x14ac:dyDescent="0.25">
      <c r="A1706" s="4666"/>
      <c r="B1706" s="4666"/>
      <c r="C1706" s="4666"/>
      <c r="D1706" s="4666"/>
      <c r="E1706" s="4666"/>
      <c r="F1706" s="4666"/>
      <c r="G1706" s="4666"/>
      <c r="H1706" s="4666"/>
      <c r="I1706" s="4666"/>
      <c r="J1706" s="4666"/>
      <c r="K1706" s="4666"/>
      <c r="L1706" s="4666"/>
      <c r="M1706" s="4666"/>
      <c r="N1706" s="4666"/>
      <c r="O1706" s="4666"/>
      <c r="P1706" s="3541" t="s">
        <v>50</v>
      </c>
      <c r="Q1706" s="3541" t="s">
        <v>51</v>
      </c>
      <c r="R1706" s="3558">
        <v>1</v>
      </c>
      <c r="S1706" s="3559">
        <f>ROUND(K1698,2)*R1706</f>
        <v>24.98</v>
      </c>
    </row>
    <row r="1707" spans="1:19" ht="45" customHeight="1" x14ac:dyDescent="0.25">
      <c r="A1707" s="4666"/>
      <c r="B1707" s="4666"/>
      <c r="C1707" s="4666"/>
      <c r="D1707" s="4666"/>
      <c r="E1707" s="4666"/>
      <c r="F1707" s="4666"/>
      <c r="G1707" s="4666"/>
      <c r="H1707" s="4666"/>
      <c r="I1707" s="4666"/>
      <c r="J1707" s="4666"/>
      <c r="K1707" s="4666"/>
      <c r="L1707" s="4666"/>
      <c r="M1707" s="4666"/>
      <c r="N1707" s="4666"/>
      <c r="O1707" s="4666"/>
      <c r="P1707" s="3541" t="s">
        <v>52</v>
      </c>
      <c r="Q1707" s="3541" t="s">
        <v>53</v>
      </c>
      <c r="R1707" s="3560">
        <v>1</v>
      </c>
      <c r="S1707" s="3561">
        <f>ROUND(K1698,2)*R1707</f>
        <v>24.98</v>
      </c>
    </row>
    <row r="1708" spans="1:19" ht="45" customHeight="1" x14ac:dyDescent="0.25">
      <c r="A1708" s="4666"/>
      <c r="B1708" s="4666"/>
      <c r="C1708" s="4666"/>
      <c r="D1708" s="4666"/>
      <c r="E1708" s="4666"/>
      <c r="F1708" s="4666"/>
      <c r="G1708" s="4666"/>
      <c r="H1708" s="4666"/>
      <c r="I1708" s="4666"/>
      <c r="J1708" s="4666"/>
      <c r="K1708" s="4666"/>
      <c r="L1708" s="4666"/>
      <c r="M1708" s="4666"/>
      <c r="N1708" s="4666"/>
      <c r="O1708" s="4666"/>
      <c r="P1708" s="3541" t="s">
        <v>54</v>
      </c>
      <c r="Q1708" s="3541" t="s">
        <v>55</v>
      </c>
      <c r="R1708" s="3562">
        <v>1</v>
      </c>
      <c r="S1708" s="3563">
        <f>ROUND(K1698,2)*R1708</f>
        <v>24.98</v>
      </c>
    </row>
    <row r="1709" spans="1:19" ht="45" customHeight="1" x14ac:dyDescent="0.25">
      <c r="A1709" s="4666"/>
      <c r="B1709" s="4666"/>
      <c r="C1709" s="4666"/>
      <c r="D1709" s="4666"/>
      <c r="E1709" s="4666"/>
      <c r="F1709" s="4666"/>
      <c r="G1709" s="4666"/>
      <c r="H1709" s="4666"/>
      <c r="I1709" s="4666"/>
      <c r="J1709" s="4666"/>
      <c r="K1709" s="4666"/>
      <c r="L1709" s="4666"/>
      <c r="M1709" s="4666"/>
      <c r="N1709" s="4666"/>
      <c r="O1709" s="4666"/>
      <c r="P1709" s="3541" t="s">
        <v>56</v>
      </c>
      <c r="Q1709" s="3541" t="s">
        <v>57</v>
      </c>
      <c r="R1709" s="3564">
        <v>1</v>
      </c>
      <c r="S1709" s="3565">
        <f>ROUND(K1698,2)*R1709</f>
        <v>24.98</v>
      </c>
    </row>
    <row r="1710" spans="1:19" ht="45" customHeight="1" x14ac:dyDescent="0.25">
      <c r="A1710" s="4967" t="s">
        <v>23</v>
      </c>
      <c r="B1710" s="4967" t="s">
        <v>484</v>
      </c>
      <c r="C1710" s="4967" t="s">
        <v>25</v>
      </c>
      <c r="D1710" s="4967" t="s">
        <v>443</v>
      </c>
      <c r="E1710" s="4967" t="s">
        <v>444</v>
      </c>
      <c r="F1710" s="4968">
        <f>R1710+R1711+R1712+R1713+R1714+R1715+R1716+R1717+R1718+R1719+R1720+R1721</f>
        <v>52.79999999999999</v>
      </c>
      <c r="G1710" s="4967" t="s">
        <v>148</v>
      </c>
      <c r="H1710" s="4969">
        <v>13.29</v>
      </c>
      <c r="I1710" s="4970">
        <v>13.29</v>
      </c>
      <c r="J1710" s="4971">
        <v>0.2288</v>
      </c>
      <c r="K1710" s="4972">
        <f>ROUND(I1710,2)+(ROUND(I1710,2)*J1710)</f>
        <v>16.330752</v>
      </c>
      <c r="L1710" s="4973">
        <f>ROUND(S1710,2)+ROUND(S1711,2)+ROUND(S1712,2)+ROUND(S1713,2)+ROUND(S1714,2)+ROUND(S1715,2)+ROUND(S1716,2)+ROUND(S1717,2)+ROUND(S1718,2)+ROUND(S1719,2)+ROUND(S1720,2)+ROUND(S1721,2)</f>
        <v>862.20000000000016</v>
      </c>
      <c r="M1710" s="4967"/>
      <c r="N1710" s="4967" t="s">
        <v>401</v>
      </c>
      <c r="O1710" s="4967" t="s">
        <v>402</v>
      </c>
      <c r="P1710" s="3566" t="s">
        <v>20</v>
      </c>
      <c r="Q1710" s="3566" t="s">
        <v>29</v>
      </c>
      <c r="R1710" s="3567">
        <v>4.4000000000000004</v>
      </c>
      <c r="S1710" s="3568">
        <f>ROUND(K1710,2)*R1710</f>
        <v>71.852000000000004</v>
      </c>
    </row>
    <row r="1711" spans="1:19" ht="45" customHeight="1" x14ac:dyDescent="0.25">
      <c r="A1711" s="4666"/>
      <c r="B1711" s="4666"/>
      <c r="C1711" s="4666"/>
      <c r="D1711" s="4666"/>
      <c r="E1711" s="4666"/>
      <c r="F1711" s="4666"/>
      <c r="G1711" s="4666"/>
      <c r="H1711" s="4666"/>
      <c r="I1711" s="4666"/>
      <c r="J1711" s="4666"/>
      <c r="K1711" s="4666"/>
      <c r="L1711" s="4666"/>
      <c r="M1711" s="4666"/>
      <c r="N1711" s="4666"/>
      <c r="O1711" s="4666"/>
      <c r="P1711" s="3566" t="s">
        <v>30</v>
      </c>
      <c r="Q1711" s="3566" t="s">
        <v>37</v>
      </c>
      <c r="R1711" s="3569">
        <v>4.4000000000000004</v>
      </c>
      <c r="S1711" s="3570">
        <f>ROUND(K1710,2)*R1711</f>
        <v>71.852000000000004</v>
      </c>
    </row>
    <row r="1712" spans="1:19" ht="45" customHeight="1" x14ac:dyDescent="0.25">
      <c r="A1712" s="4666"/>
      <c r="B1712" s="4666"/>
      <c r="C1712" s="4666"/>
      <c r="D1712" s="4666"/>
      <c r="E1712" s="4666"/>
      <c r="F1712" s="4666"/>
      <c r="G1712" s="4666"/>
      <c r="H1712" s="4666"/>
      <c r="I1712" s="4666"/>
      <c r="J1712" s="4666"/>
      <c r="K1712" s="4666"/>
      <c r="L1712" s="4666"/>
      <c r="M1712" s="4666"/>
      <c r="N1712" s="4666"/>
      <c r="O1712" s="4666"/>
      <c r="P1712" s="3566" t="s">
        <v>38</v>
      </c>
      <c r="Q1712" s="3566" t="s">
        <v>39</v>
      </c>
      <c r="R1712" s="3571">
        <v>4.4000000000000004</v>
      </c>
      <c r="S1712" s="3572">
        <f>ROUND(K1710,2)*R1712</f>
        <v>71.852000000000004</v>
      </c>
    </row>
    <row r="1713" spans="1:19" ht="45" customHeight="1" x14ac:dyDescent="0.25">
      <c r="A1713" s="4666"/>
      <c r="B1713" s="4666"/>
      <c r="C1713" s="4666"/>
      <c r="D1713" s="4666"/>
      <c r="E1713" s="4666"/>
      <c r="F1713" s="4666"/>
      <c r="G1713" s="4666"/>
      <c r="H1713" s="4666"/>
      <c r="I1713" s="4666"/>
      <c r="J1713" s="4666"/>
      <c r="K1713" s="4666"/>
      <c r="L1713" s="4666"/>
      <c r="M1713" s="4666"/>
      <c r="N1713" s="4666"/>
      <c r="O1713" s="4666"/>
      <c r="P1713" s="3566" t="s">
        <v>40</v>
      </c>
      <c r="Q1713" s="3566" t="s">
        <v>41</v>
      </c>
      <c r="R1713" s="3573">
        <v>4.4000000000000004</v>
      </c>
      <c r="S1713" s="3574">
        <f>ROUND(K1710,2)*R1713</f>
        <v>71.852000000000004</v>
      </c>
    </row>
    <row r="1714" spans="1:19" ht="45" customHeight="1" x14ac:dyDescent="0.25">
      <c r="A1714" s="4666"/>
      <c r="B1714" s="4666"/>
      <c r="C1714" s="4666"/>
      <c r="D1714" s="4666"/>
      <c r="E1714" s="4666"/>
      <c r="F1714" s="4666"/>
      <c r="G1714" s="4666"/>
      <c r="H1714" s="4666"/>
      <c r="I1714" s="4666"/>
      <c r="J1714" s="4666"/>
      <c r="K1714" s="4666"/>
      <c r="L1714" s="4666"/>
      <c r="M1714" s="4666"/>
      <c r="N1714" s="4666"/>
      <c r="O1714" s="4666"/>
      <c r="P1714" s="3566" t="s">
        <v>42</v>
      </c>
      <c r="Q1714" s="3566" t="s">
        <v>43</v>
      </c>
      <c r="R1714" s="3575">
        <v>4.4000000000000004</v>
      </c>
      <c r="S1714" s="3576">
        <f>ROUND(K1710,2)*R1714</f>
        <v>71.852000000000004</v>
      </c>
    </row>
    <row r="1715" spans="1:19" ht="45" customHeight="1" x14ac:dyDescent="0.25">
      <c r="A1715" s="4666"/>
      <c r="B1715" s="4666"/>
      <c r="C1715" s="4666"/>
      <c r="D1715" s="4666"/>
      <c r="E1715" s="4666"/>
      <c r="F1715" s="4666"/>
      <c r="G1715" s="4666"/>
      <c r="H1715" s="4666"/>
      <c r="I1715" s="4666"/>
      <c r="J1715" s="4666"/>
      <c r="K1715" s="4666"/>
      <c r="L1715" s="4666"/>
      <c r="M1715" s="4666"/>
      <c r="N1715" s="4666"/>
      <c r="O1715" s="4666"/>
      <c r="P1715" s="3566" t="s">
        <v>44</v>
      </c>
      <c r="Q1715" s="3566" t="s">
        <v>45</v>
      </c>
      <c r="R1715" s="3577">
        <v>4.4000000000000004</v>
      </c>
      <c r="S1715" s="3578">
        <f>ROUND(K1710,2)*R1715</f>
        <v>71.852000000000004</v>
      </c>
    </row>
    <row r="1716" spans="1:19" ht="45" customHeight="1" x14ac:dyDescent="0.25">
      <c r="A1716" s="4666"/>
      <c r="B1716" s="4666"/>
      <c r="C1716" s="4666"/>
      <c r="D1716" s="4666"/>
      <c r="E1716" s="4666"/>
      <c r="F1716" s="4666"/>
      <c r="G1716" s="4666"/>
      <c r="H1716" s="4666"/>
      <c r="I1716" s="4666"/>
      <c r="J1716" s="4666"/>
      <c r="K1716" s="4666"/>
      <c r="L1716" s="4666"/>
      <c r="M1716" s="4666"/>
      <c r="N1716" s="4666"/>
      <c r="O1716" s="4666"/>
      <c r="P1716" s="3566" t="s">
        <v>46</v>
      </c>
      <c r="Q1716" s="3566" t="s">
        <v>47</v>
      </c>
      <c r="R1716" s="3579">
        <v>4.4000000000000004</v>
      </c>
      <c r="S1716" s="3580">
        <f>ROUND(K1710,2)*R1716</f>
        <v>71.852000000000004</v>
      </c>
    </row>
    <row r="1717" spans="1:19" ht="45" customHeight="1" x14ac:dyDescent="0.25">
      <c r="A1717" s="4666"/>
      <c r="B1717" s="4666"/>
      <c r="C1717" s="4666"/>
      <c r="D1717" s="4666"/>
      <c r="E1717" s="4666"/>
      <c r="F1717" s="4666"/>
      <c r="G1717" s="4666"/>
      <c r="H1717" s="4666"/>
      <c r="I1717" s="4666"/>
      <c r="J1717" s="4666"/>
      <c r="K1717" s="4666"/>
      <c r="L1717" s="4666"/>
      <c r="M1717" s="4666"/>
      <c r="N1717" s="4666"/>
      <c r="O1717" s="4666"/>
      <c r="P1717" s="3566" t="s">
        <v>48</v>
      </c>
      <c r="Q1717" s="3566" t="s">
        <v>49</v>
      </c>
      <c r="R1717" s="3581">
        <v>4.4000000000000004</v>
      </c>
      <c r="S1717" s="3582">
        <f>ROUND(K1710,2)*R1717</f>
        <v>71.852000000000004</v>
      </c>
    </row>
    <row r="1718" spans="1:19" ht="45" customHeight="1" x14ac:dyDescent="0.25">
      <c r="A1718" s="4666"/>
      <c r="B1718" s="4666"/>
      <c r="C1718" s="4666"/>
      <c r="D1718" s="4666"/>
      <c r="E1718" s="4666"/>
      <c r="F1718" s="4666"/>
      <c r="G1718" s="4666"/>
      <c r="H1718" s="4666"/>
      <c r="I1718" s="4666"/>
      <c r="J1718" s="4666"/>
      <c r="K1718" s="4666"/>
      <c r="L1718" s="4666"/>
      <c r="M1718" s="4666"/>
      <c r="N1718" s="4666"/>
      <c r="O1718" s="4666"/>
      <c r="P1718" s="3566" t="s">
        <v>50</v>
      </c>
      <c r="Q1718" s="3566" t="s">
        <v>51</v>
      </c>
      <c r="R1718" s="3583">
        <v>4.4000000000000004</v>
      </c>
      <c r="S1718" s="3584">
        <f>ROUND(K1710,2)*R1718</f>
        <v>71.852000000000004</v>
      </c>
    </row>
    <row r="1719" spans="1:19" ht="45" customHeight="1" x14ac:dyDescent="0.25">
      <c r="A1719" s="4666"/>
      <c r="B1719" s="4666"/>
      <c r="C1719" s="4666"/>
      <c r="D1719" s="4666"/>
      <c r="E1719" s="4666"/>
      <c r="F1719" s="4666"/>
      <c r="G1719" s="4666"/>
      <c r="H1719" s="4666"/>
      <c r="I1719" s="4666"/>
      <c r="J1719" s="4666"/>
      <c r="K1719" s="4666"/>
      <c r="L1719" s="4666"/>
      <c r="M1719" s="4666"/>
      <c r="N1719" s="4666"/>
      <c r="O1719" s="4666"/>
      <c r="P1719" s="3566" t="s">
        <v>52</v>
      </c>
      <c r="Q1719" s="3566" t="s">
        <v>53</v>
      </c>
      <c r="R1719" s="3585">
        <v>4.4000000000000004</v>
      </c>
      <c r="S1719" s="3586">
        <f>ROUND(K1710,2)*R1719</f>
        <v>71.852000000000004</v>
      </c>
    </row>
    <row r="1720" spans="1:19" ht="45" customHeight="1" x14ac:dyDescent="0.25">
      <c r="A1720" s="4666"/>
      <c r="B1720" s="4666"/>
      <c r="C1720" s="4666"/>
      <c r="D1720" s="4666"/>
      <c r="E1720" s="4666"/>
      <c r="F1720" s="4666"/>
      <c r="G1720" s="4666"/>
      <c r="H1720" s="4666"/>
      <c r="I1720" s="4666"/>
      <c r="J1720" s="4666"/>
      <c r="K1720" s="4666"/>
      <c r="L1720" s="4666"/>
      <c r="M1720" s="4666"/>
      <c r="N1720" s="4666"/>
      <c r="O1720" s="4666"/>
      <c r="P1720" s="3566" t="s">
        <v>54</v>
      </c>
      <c r="Q1720" s="3566" t="s">
        <v>55</v>
      </c>
      <c r="R1720" s="3587">
        <v>4.4000000000000004</v>
      </c>
      <c r="S1720" s="3588">
        <f>ROUND(K1710,2)*R1720</f>
        <v>71.852000000000004</v>
      </c>
    </row>
    <row r="1721" spans="1:19" ht="45" customHeight="1" x14ac:dyDescent="0.25">
      <c r="A1721" s="4666"/>
      <c r="B1721" s="4666"/>
      <c r="C1721" s="4666"/>
      <c r="D1721" s="4666"/>
      <c r="E1721" s="4666"/>
      <c r="F1721" s="4666"/>
      <c r="G1721" s="4666"/>
      <c r="H1721" s="4666"/>
      <c r="I1721" s="4666"/>
      <c r="J1721" s="4666"/>
      <c r="K1721" s="4666"/>
      <c r="L1721" s="4666"/>
      <c r="M1721" s="4666"/>
      <c r="N1721" s="4666"/>
      <c r="O1721" s="4666"/>
      <c r="P1721" s="3566" t="s">
        <v>56</v>
      </c>
      <c r="Q1721" s="3566" t="s">
        <v>57</v>
      </c>
      <c r="R1721" s="3589">
        <v>4.4000000000000004</v>
      </c>
      <c r="S1721" s="3590">
        <f>ROUND(K1710,2)*R1721</f>
        <v>71.852000000000004</v>
      </c>
    </row>
    <row r="1722" spans="1:19" ht="45" customHeight="1" x14ac:dyDescent="0.25">
      <c r="A1722" s="4946" t="s">
        <v>23</v>
      </c>
      <c r="B1722" s="4946" t="s">
        <v>485</v>
      </c>
      <c r="C1722" s="4946" t="s">
        <v>25</v>
      </c>
      <c r="D1722" s="4946" t="s">
        <v>486</v>
      </c>
      <c r="E1722" s="4946" t="s">
        <v>487</v>
      </c>
      <c r="F1722" s="4947">
        <f>R1722+R1723+R1724+R1725+R1726+R1727+R1728+R1729+R1730+R1731+R1732+R1733</f>
        <v>126.59999999999998</v>
      </c>
      <c r="G1722" s="4946" t="s">
        <v>148</v>
      </c>
      <c r="H1722" s="4948">
        <v>20.46</v>
      </c>
      <c r="I1722" s="4949">
        <v>20.46</v>
      </c>
      <c r="J1722" s="4950">
        <v>0.2288</v>
      </c>
      <c r="K1722" s="4951">
        <f>ROUND(I1722,2)+(ROUND(I1722,2)*J1722)</f>
        <v>25.141248000000001</v>
      </c>
      <c r="L1722" s="4952">
        <f>ROUND(S1722,2)+ROUND(S1723,2)+ROUND(S1724,2)+ROUND(S1725,2)+ROUND(S1726,2)+ROUND(S1727,2)+ROUND(S1728,2)+ROUND(S1729,2)+ROUND(S1730,2)+ROUND(S1731,2)+ROUND(S1732,2)+ROUND(S1733,2)</f>
        <v>3182.76</v>
      </c>
      <c r="M1722" s="4946"/>
      <c r="N1722" s="4946" t="s">
        <v>401</v>
      </c>
      <c r="O1722" s="4946" t="s">
        <v>402</v>
      </c>
      <c r="P1722" s="3591" t="s">
        <v>20</v>
      </c>
      <c r="Q1722" s="3591" t="s">
        <v>29</v>
      </c>
      <c r="R1722" s="3592">
        <v>10.55</v>
      </c>
      <c r="S1722" s="3593">
        <f>ROUND(K1722,2)*R1722</f>
        <v>265.22700000000003</v>
      </c>
    </row>
    <row r="1723" spans="1:19" ht="45" customHeight="1" x14ac:dyDescent="0.25">
      <c r="A1723" s="4666"/>
      <c r="B1723" s="4666"/>
      <c r="C1723" s="4666"/>
      <c r="D1723" s="4666"/>
      <c r="E1723" s="4666"/>
      <c r="F1723" s="4666"/>
      <c r="G1723" s="4666"/>
      <c r="H1723" s="4666"/>
      <c r="I1723" s="4666"/>
      <c r="J1723" s="4666"/>
      <c r="K1723" s="4666"/>
      <c r="L1723" s="4666"/>
      <c r="M1723" s="4666"/>
      <c r="N1723" s="4666"/>
      <c r="O1723" s="4666"/>
      <c r="P1723" s="3591" t="s">
        <v>30</v>
      </c>
      <c r="Q1723" s="3591" t="s">
        <v>37</v>
      </c>
      <c r="R1723" s="3594">
        <v>10.55</v>
      </c>
      <c r="S1723" s="3595">
        <f>ROUND(K1722,2)*R1723</f>
        <v>265.22700000000003</v>
      </c>
    </row>
    <row r="1724" spans="1:19" ht="45" customHeight="1" x14ac:dyDescent="0.25">
      <c r="A1724" s="4666"/>
      <c r="B1724" s="4666"/>
      <c r="C1724" s="4666"/>
      <c r="D1724" s="4666"/>
      <c r="E1724" s="4666"/>
      <c r="F1724" s="4666"/>
      <c r="G1724" s="4666"/>
      <c r="H1724" s="4666"/>
      <c r="I1724" s="4666"/>
      <c r="J1724" s="4666"/>
      <c r="K1724" s="4666"/>
      <c r="L1724" s="4666"/>
      <c r="M1724" s="4666"/>
      <c r="N1724" s="4666"/>
      <c r="O1724" s="4666"/>
      <c r="P1724" s="3591" t="s">
        <v>38</v>
      </c>
      <c r="Q1724" s="3591" t="s">
        <v>39</v>
      </c>
      <c r="R1724" s="3596">
        <v>10.55</v>
      </c>
      <c r="S1724" s="3597">
        <f>ROUND(K1722,2)*R1724</f>
        <v>265.22700000000003</v>
      </c>
    </row>
    <row r="1725" spans="1:19" ht="45" customHeight="1" x14ac:dyDescent="0.25">
      <c r="A1725" s="4666"/>
      <c r="B1725" s="4666"/>
      <c r="C1725" s="4666"/>
      <c r="D1725" s="4666"/>
      <c r="E1725" s="4666"/>
      <c r="F1725" s="4666"/>
      <c r="G1725" s="4666"/>
      <c r="H1725" s="4666"/>
      <c r="I1725" s="4666"/>
      <c r="J1725" s="4666"/>
      <c r="K1725" s="4666"/>
      <c r="L1725" s="4666"/>
      <c r="M1725" s="4666"/>
      <c r="N1725" s="4666"/>
      <c r="O1725" s="4666"/>
      <c r="P1725" s="3591" t="s">
        <v>40</v>
      </c>
      <c r="Q1725" s="3591" t="s">
        <v>41</v>
      </c>
      <c r="R1725" s="3598">
        <v>10.55</v>
      </c>
      <c r="S1725" s="3599">
        <f>ROUND(K1722,2)*R1725</f>
        <v>265.22700000000003</v>
      </c>
    </row>
    <row r="1726" spans="1:19" ht="45" customHeight="1" x14ac:dyDescent="0.25">
      <c r="A1726" s="4666"/>
      <c r="B1726" s="4666"/>
      <c r="C1726" s="4666"/>
      <c r="D1726" s="4666"/>
      <c r="E1726" s="4666"/>
      <c r="F1726" s="4666"/>
      <c r="G1726" s="4666"/>
      <c r="H1726" s="4666"/>
      <c r="I1726" s="4666"/>
      <c r="J1726" s="4666"/>
      <c r="K1726" s="4666"/>
      <c r="L1726" s="4666"/>
      <c r="M1726" s="4666"/>
      <c r="N1726" s="4666"/>
      <c r="O1726" s="4666"/>
      <c r="P1726" s="3591" t="s">
        <v>42</v>
      </c>
      <c r="Q1726" s="3591" t="s">
        <v>43</v>
      </c>
      <c r="R1726" s="3600">
        <v>10.55</v>
      </c>
      <c r="S1726" s="3601">
        <f>ROUND(K1722,2)*R1726</f>
        <v>265.22700000000003</v>
      </c>
    </row>
    <row r="1727" spans="1:19" ht="45" customHeight="1" x14ac:dyDescent="0.25">
      <c r="A1727" s="4666"/>
      <c r="B1727" s="4666"/>
      <c r="C1727" s="4666"/>
      <c r="D1727" s="4666"/>
      <c r="E1727" s="4666"/>
      <c r="F1727" s="4666"/>
      <c r="G1727" s="4666"/>
      <c r="H1727" s="4666"/>
      <c r="I1727" s="4666"/>
      <c r="J1727" s="4666"/>
      <c r="K1727" s="4666"/>
      <c r="L1727" s="4666"/>
      <c r="M1727" s="4666"/>
      <c r="N1727" s="4666"/>
      <c r="O1727" s="4666"/>
      <c r="P1727" s="3591" t="s">
        <v>44</v>
      </c>
      <c r="Q1727" s="3591" t="s">
        <v>45</v>
      </c>
      <c r="R1727" s="3602">
        <v>10.55</v>
      </c>
      <c r="S1727" s="3603">
        <f>ROUND(K1722,2)*R1727</f>
        <v>265.22700000000003</v>
      </c>
    </row>
    <row r="1728" spans="1:19" ht="45" customHeight="1" x14ac:dyDescent="0.25">
      <c r="A1728" s="4666"/>
      <c r="B1728" s="4666"/>
      <c r="C1728" s="4666"/>
      <c r="D1728" s="4666"/>
      <c r="E1728" s="4666"/>
      <c r="F1728" s="4666"/>
      <c r="G1728" s="4666"/>
      <c r="H1728" s="4666"/>
      <c r="I1728" s="4666"/>
      <c r="J1728" s="4666"/>
      <c r="K1728" s="4666"/>
      <c r="L1728" s="4666"/>
      <c r="M1728" s="4666"/>
      <c r="N1728" s="4666"/>
      <c r="O1728" s="4666"/>
      <c r="P1728" s="3591" t="s">
        <v>46</v>
      </c>
      <c r="Q1728" s="3591" t="s">
        <v>47</v>
      </c>
      <c r="R1728" s="3604">
        <v>10.55</v>
      </c>
      <c r="S1728" s="3605">
        <f>ROUND(K1722,2)*R1728</f>
        <v>265.22700000000003</v>
      </c>
    </row>
    <row r="1729" spans="1:19" ht="45" customHeight="1" x14ac:dyDescent="0.25">
      <c r="A1729" s="4666"/>
      <c r="B1729" s="4666"/>
      <c r="C1729" s="4666"/>
      <c r="D1729" s="4666"/>
      <c r="E1729" s="4666"/>
      <c r="F1729" s="4666"/>
      <c r="G1729" s="4666"/>
      <c r="H1729" s="4666"/>
      <c r="I1729" s="4666"/>
      <c r="J1729" s="4666"/>
      <c r="K1729" s="4666"/>
      <c r="L1729" s="4666"/>
      <c r="M1729" s="4666"/>
      <c r="N1729" s="4666"/>
      <c r="O1729" s="4666"/>
      <c r="P1729" s="3591" t="s">
        <v>48</v>
      </c>
      <c r="Q1729" s="3591" t="s">
        <v>49</v>
      </c>
      <c r="R1729" s="3606">
        <v>10.55</v>
      </c>
      <c r="S1729" s="3607">
        <f>ROUND(K1722,2)*R1729</f>
        <v>265.22700000000003</v>
      </c>
    </row>
    <row r="1730" spans="1:19" ht="45" customHeight="1" x14ac:dyDescent="0.25">
      <c r="A1730" s="4666"/>
      <c r="B1730" s="4666"/>
      <c r="C1730" s="4666"/>
      <c r="D1730" s="4666"/>
      <c r="E1730" s="4666"/>
      <c r="F1730" s="4666"/>
      <c r="G1730" s="4666"/>
      <c r="H1730" s="4666"/>
      <c r="I1730" s="4666"/>
      <c r="J1730" s="4666"/>
      <c r="K1730" s="4666"/>
      <c r="L1730" s="4666"/>
      <c r="M1730" s="4666"/>
      <c r="N1730" s="4666"/>
      <c r="O1730" s="4666"/>
      <c r="P1730" s="3591" t="s">
        <v>50</v>
      </c>
      <c r="Q1730" s="3591" t="s">
        <v>51</v>
      </c>
      <c r="R1730" s="3608">
        <v>10.55</v>
      </c>
      <c r="S1730" s="3609">
        <f>ROUND(K1722,2)*R1730</f>
        <v>265.22700000000003</v>
      </c>
    </row>
    <row r="1731" spans="1:19" ht="45" customHeight="1" x14ac:dyDescent="0.25">
      <c r="A1731" s="4666"/>
      <c r="B1731" s="4666"/>
      <c r="C1731" s="4666"/>
      <c r="D1731" s="4666"/>
      <c r="E1731" s="4666"/>
      <c r="F1731" s="4666"/>
      <c r="G1731" s="4666"/>
      <c r="H1731" s="4666"/>
      <c r="I1731" s="4666"/>
      <c r="J1731" s="4666"/>
      <c r="K1731" s="4666"/>
      <c r="L1731" s="4666"/>
      <c r="M1731" s="4666"/>
      <c r="N1731" s="4666"/>
      <c r="O1731" s="4666"/>
      <c r="P1731" s="3591" t="s">
        <v>52</v>
      </c>
      <c r="Q1731" s="3591" t="s">
        <v>53</v>
      </c>
      <c r="R1731" s="3610">
        <v>10.55</v>
      </c>
      <c r="S1731" s="3611">
        <f>ROUND(K1722,2)*R1731</f>
        <v>265.22700000000003</v>
      </c>
    </row>
    <row r="1732" spans="1:19" ht="45" customHeight="1" x14ac:dyDescent="0.25">
      <c r="A1732" s="4666"/>
      <c r="B1732" s="4666"/>
      <c r="C1732" s="4666"/>
      <c r="D1732" s="4666"/>
      <c r="E1732" s="4666"/>
      <c r="F1732" s="4666"/>
      <c r="G1732" s="4666"/>
      <c r="H1732" s="4666"/>
      <c r="I1732" s="4666"/>
      <c r="J1732" s="4666"/>
      <c r="K1732" s="4666"/>
      <c r="L1732" s="4666"/>
      <c r="M1732" s="4666"/>
      <c r="N1732" s="4666"/>
      <c r="O1732" s="4666"/>
      <c r="P1732" s="3591" t="s">
        <v>54</v>
      </c>
      <c r="Q1732" s="3591" t="s">
        <v>55</v>
      </c>
      <c r="R1732" s="3612">
        <v>10.55</v>
      </c>
      <c r="S1732" s="3613">
        <f>ROUND(K1722,2)*R1732</f>
        <v>265.22700000000003</v>
      </c>
    </row>
    <row r="1733" spans="1:19" ht="45" customHeight="1" x14ac:dyDescent="0.25">
      <c r="A1733" s="4666"/>
      <c r="B1733" s="4666"/>
      <c r="C1733" s="4666"/>
      <c r="D1733" s="4666"/>
      <c r="E1733" s="4666"/>
      <c r="F1733" s="4666"/>
      <c r="G1733" s="4666"/>
      <c r="H1733" s="4666"/>
      <c r="I1733" s="4666"/>
      <c r="J1733" s="4666"/>
      <c r="K1733" s="4666"/>
      <c r="L1733" s="4666"/>
      <c r="M1733" s="4666"/>
      <c r="N1733" s="4666"/>
      <c r="O1733" s="4666"/>
      <c r="P1733" s="3591" t="s">
        <v>56</v>
      </c>
      <c r="Q1733" s="3591" t="s">
        <v>57</v>
      </c>
      <c r="R1733" s="3614">
        <v>10.55</v>
      </c>
      <c r="S1733" s="3615">
        <f>ROUND(K1722,2)*R1733</f>
        <v>265.22700000000003</v>
      </c>
    </row>
    <row r="1734" spans="1:19" ht="45" customHeight="1" x14ac:dyDescent="0.25">
      <c r="A1734" s="4953" t="s">
        <v>23</v>
      </c>
      <c r="B1734" s="4953" t="s">
        <v>488</v>
      </c>
      <c r="C1734" s="4953" t="s">
        <v>25</v>
      </c>
      <c r="D1734" s="4953" t="s">
        <v>489</v>
      </c>
      <c r="E1734" s="4953" t="s">
        <v>490</v>
      </c>
      <c r="F1734" s="4954">
        <f>R1734+R1735+R1736+R1737+R1738+R1739+R1740+R1741+R1742+R1743+R1744+R1745</f>
        <v>36</v>
      </c>
      <c r="G1734" s="4953" t="s">
        <v>174</v>
      </c>
      <c r="H1734" s="4955">
        <v>11.45</v>
      </c>
      <c r="I1734" s="4956">
        <v>11.45</v>
      </c>
      <c r="J1734" s="4957">
        <v>0.2288</v>
      </c>
      <c r="K1734" s="4958">
        <f>ROUND(I1734,2)+(ROUND(I1734,2)*J1734)</f>
        <v>14.069759999999999</v>
      </c>
      <c r="L1734" s="4959">
        <f>ROUND(S1734,2)+ROUND(S1735,2)+ROUND(S1736,2)+ROUND(S1737,2)+ROUND(S1738,2)+ROUND(S1739,2)+ROUND(S1740,2)+ROUND(S1741,2)+ROUND(S1742,2)+ROUND(S1743,2)+ROUND(S1744,2)+ROUND(S1745,2)</f>
        <v>506.51999999999992</v>
      </c>
      <c r="M1734" s="4953"/>
      <c r="N1734" s="4953" t="s">
        <v>401</v>
      </c>
      <c r="O1734" s="4953" t="s">
        <v>402</v>
      </c>
      <c r="P1734" s="3616" t="s">
        <v>20</v>
      </c>
      <c r="Q1734" s="3616" t="s">
        <v>29</v>
      </c>
      <c r="R1734" s="3617">
        <v>3</v>
      </c>
      <c r="S1734" s="3618">
        <f>ROUND(K1734,2)*R1734</f>
        <v>42.21</v>
      </c>
    </row>
    <row r="1735" spans="1:19" ht="45" customHeight="1" x14ac:dyDescent="0.25">
      <c r="A1735" s="4666"/>
      <c r="B1735" s="4666"/>
      <c r="C1735" s="4666"/>
      <c r="D1735" s="4666"/>
      <c r="E1735" s="4666"/>
      <c r="F1735" s="4666"/>
      <c r="G1735" s="4666"/>
      <c r="H1735" s="4666"/>
      <c r="I1735" s="4666"/>
      <c r="J1735" s="4666"/>
      <c r="K1735" s="4666"/>
      <c r="L1735" s="4666"/>
      <c r="M1735" s="4666"/>
      <c r="N1735" s="4666"/>
      <c r="O1735" s="4666"/>
      <c r="P1735" s="3616" t="s">
        <v>30</v>
      </c>
      <c r="Q1735" s="3616" t="s">
        <v>37</v>
      </c>
      <c r="R1735" s="3619">
        <v>3</v>
      </c>
      <c r="S1735" s="3620">
        <f>ROUND(K1734,2)*R1735</f>
        <v>42.21</v>
      </c>
    </row>
    <row r="1736" spans="1:19" ht="45" customHeight="1" x14ac:dyDescent="0.25">
      <c r="A1736" s="4666"/>
      <c r="B1736" s="4666"/>
      <c r="C1736" s="4666"/>
      <c r="D1736" s="4666"/>
      <c r="E1736" s="4666"/>
      <c r="F1736" s="4666"/>
      <c r="G1736" s="4666"/>
      <c r="H1736" s="4666"/>
      <c r="I1736" s="4666"/>
      <c r="J1736" s="4666"/>
      <c r="K1736" s="4666"/>
      <c r="L1736" s="4666"/>
      <c r="M1736" s="4666"/>
      <c r="N1736" s="4666"/>
      <c r="O1736" s="4666"/>
      <c r="P1736" s="3616" t="s">
        <v>38</v>
      </c>
      <c r="Q1736" s="3616" t="s">
        <v>39</v>
      </c>
      <c r="R1736" s="3621">
        <v>3</v>
      </c>
      <c r="S1736" s="3622">
        <f>ROUND(K1734,2)*R1736</f>
        <v>42.21</v>
      </c>
    </row>
    <row r="1737" spans="1:19" ht="45" customHeight="1" x14ac:dyDescent="0.25">
      <c r="A1737" s="4666"/>
      <c r="B1737" s="4666"/>
      <c r="C1737" s="4666"/>
      <c r="D1737" s="4666"/>
      <c r="E1737" s="4666"/>
      <c r="F1737" s="4666"/>
      <c r="G1737" s="4666"/>
      <c r="H1737" s="4666"/>
      <c r="I1737" s="4666"/>
      <c r="J1737" s="4666"/>
      <c r="K1737" s="4666"/>
      <c r="L1737" s="4666"/>
      <c r="M1737" s="4666"/>
      <c r="N1737" s="4666"/>
      <c r="O1737" s="4666"/>
      <c r="P1737" s="3616" t="s">
        <v>40</v>
      </c>
      <c r="Q1737" s="3616" t="s">
        <v>41</v>
      </c>
      <c r="R1737" s="3623">
        <v>3</v>
      </c>
      <c r="S1737" s="3624">
        <f>ROUND(K1734,2)*R1737</f>
        <v>42.21</v>
      </c>
    </row>
    <row r="1738" spans="1:19" ht="45" customHeight="1" x14ac:dyDescent="0.25">
      <c r="A1738" s="4666"/>
      <c r="B1738" s="4666"/>
      <c r="C1738" s="4666"/>
      <c r="D1738" s="4666"/>
      <c r="E1738" s="4666"/>
      <c r="F1738" s="4666"/>
      <c r="G1738" s="4666"/>
      <c r="H1738" s="4666"/>
      <c r="I1738" s="4666"/>
      <c r="J1738" s="4666"/>
      <c r="K1738" s="4666"/>
      <c r="L1738" s="4666"/>
      <c r="M1738" s="4666"/>
      <c r="N1738" s="4666"/>
      <c r="O1738" s="4666"/>
      <c r="P1738" s="3616" t="s">
        <v>42</v>
      </c>
      <c r="Q1738" s="3616" t="s">
        <v>43</v>
      </c>
      <c r="R1738" s="3625">
        <v>3</v>
      </c>
      <c r="S1738" s="3626">
        <f>ROUND(K1734,2)*R1738</f>
        <v>42.21</v>
      </c>
    </row>
    <row r="1739" spans="1:19" ht="45" customHeight="1" x14ac:dyDescent="0.25">
      <c r="A1739" s="4666"/>
      <c r="B1739" s="4666"/>
      <c r="C1739" s="4666"/>
      <c r="D1739" s="4666"/>
      <c r="E1739" s="4666"/>
      <c r="F1739" s="4666"/>
      <c r="G1739" s="4666"/>
      <c r="H1739" s="4666"/>
      <c r="I1739" s="4666"/>
      <c r="J1739" s="4666"/>
      <c r="K1739" s="4666"/>
      <c r="L1739" s="4666"/>
      <c r="M1739" s="4666"/>
      <c r="N1739" s="4666"/>
      <c r="O1739" s="4666"/>
      <c r="P1739" s="3616" t="s">
        <v>44</v>
      </c>
      <c r="Q1739" s="3616" t="s">
        <v>45</v>
      </c>
      <c r="R1739" s="3627">
        <v>3</v>
      </c>
      <c r="S1739" s="3628">
        <f>ROUND(K1734,2)*R1739</f>
        <v>42.21</v>
      </c>
    </row>
    <row r="1740" spans="1:19" ht="45" customHeight="1" x14ac:dyDescent="0.25">
      <c r="A1740" s="4666"/>
      <c r="B1740" s="4666"/>
      <c r="C1740" s="4666"/>
      <c r="D1740" s="4666"/>
      <c r="E1740" s="4666"/>
      <c r="F1740" s="4666"/>
      <c r="G1740" s="4666"/>
      <c r="H1740" s="4666"/>
      <c r="I1740" s="4666"/>
      <c r="J1740" s="4666"/>
      <c r="K1740" s="4666"/>
      <c r="L1740" s="4666"/>
      <c r="M1740" s="4666"/>
      <c r="N1740" s="4666"/>
      <c r="O1740" s="4666"/>
      <c r="P1740" s="3616" t="s">
        <v>46</v>
      </c>
      <c r="Q1740" s="3616" t="s">
        <v>47</v>
      </c>
      <c r="R1740" s="3629">
        <v>3</v>
      </c>
      <c r="S1740" s="3630">
        <f>ROUND(K1734,2)*R1740</f>
        <v>42.21</v>
      </c>
    </row>
    <row r="1741" spans="1:19" ht="45" customHeight="1" x14ac:dyDescent="0.25">
      <c r="A1741" s="4666"/>
      <c r="B1741" s="4666"/>
      <c r="C1741" s="4666"/>
      <c r="D1741" s="4666"/>
      <c r="E1741" s="4666"/>
      <c r="F1741" s="4666"/>
      <c r="G1741" s="4666"/>
      <c r="H1741" s="4666"/>
      <c r="I1741" s="4666"/>
      <c r="J1741" s="4666"/>
      <c r="K1741" s="4666"/>
      <c r="L1741" s="4666"/>
      <c r="M1741" s="4666"/>
      <c r="N1741" s="4666"/>
      <c r="O1741" s="4666"/>
      <c r="P1741" s="3616" t="s">
        <v>48</v>
      </c>
      <c r="Q1741" s="3616" t="s">
        <v>49</v>
      </c>
      <c r="R1741" s="3631">
        <v>3</v>
      </c>
      <c r="S1741" s="3632">
        <f>ROUND(K1734,2)*R1741</f>
        <v>42.21</v>
      </c>
    </row>
    <row r="1742" spans="1:19" ht="45" customHeight="1" x14ac:dyDescent="0.25">
      <c r="A1742" s="4666"/>
      <c r="B1742" s="4666"/>
      <c r="C1742" s="4666"/>
      <c r="D1742" s="4666"/>
      <c r="E1742" s="4666"/>
      <c r="F1742" s="4666"/>
      <c r="G1742" s="4666"/>
      <c r="H1742" s="4666"/>
      <c r="I1742" s="4666"/>
      <c r="J1742" s="4666"/>
      <c r="K1742" s="4666"/>
      <c r="L1742" s="4666"/>
      <c r="M1742" s="4666"/>
      <c r="N1742" s="4666"/>
      <c r="O1742" s="4666"/>
      <c r="P1742" s="3616" t="s">
        <v>50</v>
      </c>
      <c r="Q1742" s="3616" t="s">
        <v>51</v>
      </c>
      <c r="R1742" s="3633">
        <v>3</v>
      </c>
      <c r="S1742" s="3634">
        <f>ROUND(K1734,2)*R1742</f>
        <v>42.21</v>
      </c>
    </row>
    <row r="1743" spans="1:19" ht="45" customHeight="1" x14ac:dyDescent="0.25">
      <c r="A1743" s="4666"/>
      <c r="B1743" s="4666"/>
      <c r="C1743" s="4666"/>
      <c r="D1743" s="4666"/>
      <c r="E1743" s="4666"/>
      <c r="F1743" s="4666"/>
      <c r="G1743" s="4666"/>
      <c r="H1743" s="4666"/>
      <c r="I1743" s="4666"/>
      <c r="J1743" s="4666"/>
      <c r="K1743" s="4666"/>
      <c r="L1743" s="4666"/>
      <c r="M1743" s="4666"/>
      <c r="N1743" s="4666"/>
      <c r="O1743" s="4666"/>
      <c r="P1743" s="3616" t="s">
        <v>52</v>
      </c>
      <c r="Q1743" s="3616" t="s">
        <v>53</v>
      </c>
      <c r="R1743" s="3635">
        <v>3</v>
      </c>
      <c r="S1743" s="3636">
        <f>ROUND(K1734,2)*R1743</f>
        <v>42.21</v>
      </c>
    </row>
    <row r="1744" spans="1:19" ht="45" customHeight="1" x14ac:dyDescent="0.25">
      <c r="A1744" s="4666"/>
      <c r="B1744" s="4666"/>
      <c r="C1744" s="4666"/>
      <c r="D1744" s="4666"/>
      <c r="E1744" s="4666"/>
      <c r="F1744" s="4666"/>
      <c r="G1744" s="4666"/>
      <c r="H1744" s="4666"/>
      <c r="I1744" s="4666"/>
      <c r="J1744" s="4666"/>
      <c r="K1744" s="4666"/>
      <c r="L1744" s="4666"/>
      <c r="M1744" s="4666"/>
      <c r="N1744" s="4666"/>
      <c r="O1744" s="4666"/>
      <c r="P1744" s="3616" t="s">
        <v>54</v>
      </c>
      <c r="Q1744" s="3616" t="s">
        <v>55</v>
      </c>
      <c r="R1744" s="3637">
        <v>3</v>
      </c>
      <c r="S1744" s="3638">
        <f>ROUND(K1734,2)*R1744</f>
        <v>42.21</v>
      </c>
    </row>
    <row r="1745" spans="1:19" ht="45" customHeight="1" x14ac:dyDescent="0.25">
      <c r="A1745" s="4666"/>
      <c r="B1745" s="4666"/>
      <c r="C1745" s="4666"/>
      <c r="D1745" s="4666"/>
      <c r="E1745" s="4666"/>
      <c r="F1745" s="4666"/>
      <c r="G1745" s="4666"/>
      <c r="H1745" s="4666"/>
      <c r="I1745" s="4666"/>
      <c r="J1745" s="4666"/>
      <c r="K1745" s="4666"/>
      <c r="L1745" s="4666"/>
      <c r="M1745" s="4666"/>
      <c r="N1745" s="4666"/>
      <c r="O1745" s="4666"/>
      <c r="P1745" s="3616" t="s">
        <v>56</v>
      </c>
      <c r="Q1745" s="3616" t="s">
        <v>57</v>
      </c>
      <c r="R1745" s="3639">
        <v>3</v>
      </c>
      <c r="S1745" s="3640">
        <f>ROUND(K1734,2)*R1745</f>
        <v>42.21</v>
      </c>
    </row>
    <row r="1746" spans="1:19" ht="45" customHeight="1" x14ac:dyDescent="0.25">
      <c r="A1746" s="4932" t="s">
        <v>23</v>
      </c>
      <c r="B1746" s="4932" t="s">
        <v>491</v>
      </c>
      <c r="C1746" s="4932" t="s">
        <v>25</v>
      </c>
      <c r="D1746" s="4932" t="s">
        <v>492</v>
      </c>
      <c r="E1746" s="4932" t="s">
        <v>493</v>
      </c>
      <c r="F1746" s="4933">
        <f>R1746+R1747+R1748+R1749+R1750+R1751+R1752+R1753+R1754+R1755+R1756+R1757</f>
        <v>24</v>
      </c>
      <c r="G1746" s="4932" t="s">
        <v>174</v>
      </c>
      <c r="H1746" s="4934">
        <v>16.68</v>
      </c>
      <c r="I1746" s="4935">
        <v>16.68</v>
      </c>
      <c r="J1746" s="4936">
        <v>0.2288</v>
      </c>
      <c r="K1746" s="4937">
        <f>ROUND(I1746,2)+(ROUND(I1746,2)*J1746)</f>
        <v>20.496383999999999</v>
      </c>
      <c r="L1746" s="4938">
        <f>ROUND(S1746,2)+ROUND(S1747,2)+ROUND(S1748,2)+ROUND(S1749,2)+ROUND(S1750,2)+ROUND(S1751,2)+ROUND(S1752,2)+ROUND(S1753,2)+ROUND(S1754,2)+ROUND(S1755,2)+ROUND(S1756,2)+ROUND(S1757,2)</f>
        <v>492</v>
      </c>
      <c r="M1746" s="4932"/>
      <c r="N1746" s="4932" t="s">
        <v>401</v>
      </c>
      <c r="O1746" s="4932" t="s">
        <v>402</v>
      </c>
      <c r="P1746" s="3641" t="s">
        <v>20</v>
      </c>
      <c r="Q1746" s="3641" t="s">
        <v>29</v>
      </c>
      <c r="R1746" s="3642">
        <v>2</v>
      </c>
      <c r="S1746" s="3643">
        <f>ROUND(K1746,2)*R1746</f>
        <v>41</v>
      </c>
    </row>
    <row r="1747" spans="1:19" ht="45" customHeight="1" x14ac:dyDescent="0.25">
      <c r="A1747" s="4666"/>
      <c r="B1747" s="4666"/>
      <c r="C1747" s="4666"/>
      <c r="D1747" s="4666"/>
      <c r="E1747" s="4666"/>
      <c r="F1747" s="4666"/>
      <c r="G1747" s="4666"/>
      <c r="H1747" s="4666"/>
      <c r="I1747" s="4666"/>
      <c r="J1747" s="4666"/>
      <c r="K1747" s="4666"/>
      <c r="L1747" s="4666"/>
      <c r="M1747" s="4666"/>
      <c r="N1747" s="4666"/>
      <c r="O1747" s="4666"/>
      <c r="P1747" s="3641" t="s">
        <v>30</v>
      </c>
      <c r="Q1747" s="3641" t="s">
        <v>37</v>
      </c>
      <c r="R1747" s="3644">
        <v>2</v>
      </c>
      <c r="S1747" s="3645">
        <f>ROUND(K1746,2)*R1747</f>
        <v>41</v>
      </c>
    </row>
    <row r="1748" spans="1:19" ht="45" customHeight="1" x14ac:dyDescent="0.25">
      <c r="A1748" s="4666"/>
      <c r="B1748" s="4666"/>
      <c r="C1748" s="4666"/>
      <c r="D1748" s="4666"/>
      <c r="E1748" s="4666"/>
      <c r="F1748" s="4666"/>
      <c r="G1748" s="4666"/>
      <c r="H1748" s="4666"/>
      <c r="I1748" s="4666"/>
      <c r="J1748" s="4666"/>
      <c r="K1748" s="4666"/>
      <c r="L1748" s="4666"/>
      <c r="M1748" s="4666"/>
      <c r="N1748" s="4666"/>
      <c r="O1748" s="4666"/>
      <c r="P1748" s="3641" t="s">
        <v>38</v>
      </c>
      <c r="Q1748" s="3641" t="s">
        <v>39</v>
      </c>
      <c r="R1748" s="3646">
        <v>2</v>
      </c>
      <c r="S1748" s="3647">
        <f>ROUND(K1746,2)*R1748</f>
        <v>41</v>
      </c>
    </row>
    <row r="1749" spans="1:19" ht="45" customHeight="1" x14ac:dyDescent="0.25">
      <c r="A1749" s="4666"/>
      <c r="B1749" s="4666"/>
      <c r="C1749" s="4666"/>
      <c r="D1749" s="4666"/>
      <c r="E1749" s="4666"/>
      <c r="F1749" s="4666"/>
      <c r="G1749" s="4666"/>
      <c r="H1749" s="4666"/>
      <c r="I1749" s="4666"/>
      <c r="J1749" s="4666"/>
      <c r="K1749" s="4666"/>
      <c r="L1749" s="4666"/>
      <c r="M1749" s="4666"/>
      <c r="N1749" s="4666"/>
      <c r="O1749" s="4666"/>
      <c r="P1749" s="3641" t="s">
        <v>40</v>
      </c>
      <c r="Q1749" s="3641" t="s">
        <v>41</v>
      </c>
      <c r="R1749" s="3648">
        <v>2</v>
      </c>
      <c r="S1749" s="3649">
        <f>ROUND(K1746,2)*R1749</f>
        <v>41</v>
      </c>
    </row>
    <row r="1750" spans="1:19" ht="45" customHeight="1" x14ac:dyDescent="0.25">
      <c r="A1750" s="4666"/>
      <c r="B1750" s="4666"/>
      <c r="C1750" s="4666"/>
      <c r="D1750" s="4666"/>
      <c r="E1750" s="4666"/>
      <c r="F1750" s="4666"/>
      <c r="G1750" s="4666"/>
      <c r="H1750" s="4666"/>
      <c r="I1750" s="4666"/>
      <c r="J1750" s="4666"/>
      <c r="K1750" s="4666"/>
      <c r="L1750" s="4666"/>
      <c r="M1750" s="4666"/>
      <c r="N1750" s="4666"/>
      <c r="O1750" s="4666"/>
      <c r="P1750" s="3641" t="s">
        <v>42</v>
      </c>
      <c r="Q1750" s="3641" t="s">
        <v>43</v>
      </c>
      <c r="R1750" s="3650">
        <v>2</v>
      </c>
      <c r="S1750" s="3651">
        <f>ROUND(K1746,2)*R1750</f>
        <v>41</v>
      </c>
    </row>
    <row r="1751" spans="1:19" ht="45" customHeight="1" x14ac:dyDescent="0.25">
      <c r="A1751" s="4666"/>
      <c r="B1751" s="4666"/>
      <c r="C1751" s="4666"/>
      <c r="D1751" s="4666"/>
      <c r="E1751" s="4666"/>
      <c r="F1751" s="4666"/>
      <c r="G1751" s="4666"/>
      <c r="H1751" s="4666"/>
      <c r="I1751" s="4666"/>
      <c r="J1751" s="4666"/>
      <c r="K1751" s="4666"/>
      <c r="L1751" s="4666"/>
      <c r="M1751" s="4666"/>
      <c r="N1751" s="4666"/>
      <c r="O1751" s="4666"/>
      <c r="P1751" s="3641" t="s">
        <v>44</v>
      </c>
      <c r="Q1751" s="3641" t="s">
        <v>45</v>
      </c>
      <c r="R1751" s="3652">
        <v>2</v>
      </c>
      <c r="S1751" s="3653">
        <f>ROUND(K1746,2)*R1751</f>
        <v>41</v>
      </c>
    </row>
    <row r="1752" spans="1:19" ht="45" customHeight="1" x14ac:dyDescent="0.25">
      <c r="A1752" s="4666"/>
      <c r="B1752" s="4666"/>
      <c r="C1752" s="4666"/>
      <c r="D1752" s="4666"/>
      <c r="E1752" s="4666"/>
      <c r="F1752" s="4666"/>
      <c r="G1752" s="4666"/>
      <c r="H1752" s="4666"/>
      <c r="I1752" s="4666"/>
      <c r="J1752" s="4666"/>
      <c r="K1752" s="4666"/>
      <c r="L1752" s="4666"/>
      <c r="M1752" s="4666"/>
      <c r="N1752" s="4666"/>
      <c r="O1752" s="4666"/>
      <c r="P1752" s="3641" t="s">
        <v>46</v>
      </c>
      <c r="Q1752" s="3641" t="s">
        <v>47</v>
      </c>
      <c r="R1752" s="3654">
        <v>2</v>
      </c>
      <c r="S1752" s="3655">
        <f>ROUND(K1746,2)*R1752</f>
        <v>41</v>
      </c>
    </row>
    <row r="1753" spans="1:19" ht="45" customHeight="1" x14ac:dyDescent="0.25">
      <c r="A1753" s="4666"/>
      <c r="B1753" s="4666"/>
      <c r="C1753" s="4666"/>
      <c r="D1753" s="4666"/>
      <c r="E1753" s="4666"/>
      <c r="F1753" s="4666"/>
      <c r="G1753" s="4666"/>
      <c r="H1753" s="4666"/>
      <c r="I1753" s="4666"/>
      <c r="J1753" s="4666"/>
      <c r="K1753" s="4666"/>
      <c r="L1753" s="4666"/>
      <c r="M1753" s="4666"/>
      <c r="N1753" s="4666"/>
      <c r="O1753" s="4666"/>
      <c r="P1753" s="3641" t="s">
        <v>48</v>
      </c>
      <c r="Q1753" s="3641" t="s">
        <v>49</v>
      </c>
      <c r="R1753" s="3656">
        <v>2</v>
      </c>
      <c r="S1753" s="3657">
        <f>ROUND(K1746,2)*R1753</f>
        <v>41</v>
      </c>
    </row>
    <row r="1754" spans="1:19" ht="45" customHeight="1" x14ac:dyDescent="0.25">
      <c r="A1754" s="4666"/>
      <c r="B1754" s="4666"/>
      <c r="C1754" s="4666"/>
      <c r="D1754" s="4666"/>
      <c r="E1754" s="4666"/>
      <c r="F1754" s="4666"/>
      <c r="G1754" s="4666"/>
      <c r="H1754" s="4666"/>
      <c r="I1754" s="4666"/>
      <c r="J1754" s="4666"/>
      <c r="K1754" s="4666"/>
      <c r="L1754" s="4666"/>
      <c r="M1754" s="4666"/>
      <c r="N1754" s="4666"/>
      <c r="O1754" s="4666"/>
      <c r="P1754" s="3641" t="s">
        <v>50</v>
      </c>
      <c r="Q1754" s="3641" t="s">
        <v>51</v>
      </c>
      <c r="R1754" s="3658">
        <v>2</v>
      </c>
      <c r="S1754" s="3659">
        <f>ROUND(K1746,2)*R1754</f>
        <v>41</v>
      </c>
    </row>
    <row r="1755" spans="1:19" ht="45" customHeight="1" x14ac:dyDescent="0.25">
      <c r="A1755" s="4666"/>
      <c r="B1755" s="4666"/>
      <c r="C1755" s="4666"/>
      <c r="D1755" s="4666"/>
      <c r="E1755" s="4666"/>
      <c r="F1755" s="4666"/>
      <c r="G1755" s="4666"/>
      <c r="H1755" s="4666"/>
      <c r="I1755" s="4666"/>
      <c r="J1755" s="4666"/>
      <c r="K1755" s="4666"/>
      <c r="L1755" s="4666"/>
      <c r="M1755" s="4666"/>
      <c r="N1755" s="4666"/>
      <c r="O1755" s="4666"/>
      <c r="P1755" s="3641" t="s">
        <v>52</v>
      </c>
      <c r="Q1755" s="3641" t="s">
        <v>53</v>
      </c>
      <c r="R1755" s="3660">
        <v>2</v>
      </c>
      <c r="S1755" s="3661">
        <f>ROUND(K1746,2)*R1755</f>
        <v>41</v>
      </c>
    </row>
    <row r="1756" spans="1:19" ht="45" customHeight="1" x14ac:dyDescent="0.25">
      <c r="A1756" s="4666"/>
      <c r="B1756" s="4666"/>
      <c r="C1756" s="4666"/>
      <c r="D1756" s="4666"/>
      <c r="E1756" s="4666"/>
      <c r="F1756" s="4666"/>
      <c r="G1756" s="4666"/>
      <c r="H1756" s="4666"/>
      <c r="I1756" s="4666"/>
      <c r="J1756" s="4666"/>
      <c r="K1756" s="4666"/>
      <c r="L1756" s="4666"/>
      <c r="M1756" s="4666"/>
      <c r="N1756" s="4666"/>
      <c r="O1756" s="4666"/>
      <c r="P1756" s="3641" t="s">
        <v>54</v>
      </c>
      <c r="Q1756" s="3641" t="s">
        <v>55</v>
      </c>
      <c r="R1756" s="3662">
        <v>2</v>
      </c>
      <c r="S1756" s="3663">
        <f>ROUND(K1746,2)*R1756</f>
        <v>41</v>
      </c>
    </row>
    <row r="1757" spans="1:19" ht="45" customHeight="1" x14ac:dyDescent="0.25">
      <c r="A1757" s="4666"/>
      <c r="B1757" s="4666"/>
      <c r="C1757" s="4666"/>
      <c r="D1757" s="4666"/>
      <c r="E1757" s="4666"/>
      <c r="F1757" s="4666"/>
      <c r="G1757" s="4666"/>
      <c r="H1757" s="4666"/>
      <c r="I1757" s="4666"/>
      <c r="J1757" s="4666"/>
      <c r="K1757" s="4666"/>
      <c r="L1757" s="4666"/>
      <c r="M1757" s="4666"/>
      <c r="N1757" s="4666"/>
      <c r="O1757" s="4666"/>
      <c r="P1757" s="3641" t="s">
        <v>56</v>
      </c>
      <c r="Q1757" s="3641" t="s">
        <v>57</v>
      </c>
      <c r="R1757" s="3664">
        <v>2</v>
      </c>
      <c r="S1757" s="3665">
        <f>ROUND(K1746,2)*R1757</f>
        <v>41</v>
      </c>
    </row>
    <row r="1758" spans="1:19" ht="45" customHeight="1" x14ac:dyDescent="0.25">
      <c r="A1758" s="4939" t="s">
        <v>23</v>
      </c>
      <c r="B1758" s="4939" t="s">
        <v>494</v>
      </c>
      <c r="C1758" s="4939" t="s">
        <v>25</v>
      </c>
      <c r="D1758" s="4939" t="s">
        <v>495</v>
      </c>
      <c r="E1758" s="4939" t="s">
        <v>496</v>
      </c>
      <c r="F1758" s="4940">
        <f>R1758+R1759+R1760+R1761+R1762+R1763+R1764+R1765+R1766+R1767+R1768+R1769</f>
        <v>24</v>
      </c>
      <c r="G1758" s="4939" t="s">
        <v>174</v>
      </c>
      <c r="H1758" s="4941">
        <v>11.2</v>
      </c>
      <c r="I1758" s="4942">
        <v>11.2</v>
      </c>
      <c r="J1758" s="4943">
        <v>0.2288</v>
      </c>
      <c r="K1758" s="4944">
        <f>ROUND(I1758,2)+(ROUND(I1758,2)*J1758)</f>
        <v>13.762559999999999</v>
      </c>
      <c r="L1758" s="4945">
        <f>ROUND(S1758,2)+ROUND(S1759,2)+ROUND(S1760,2)+ROUND(S1761,2)+ROUND(S1762,2)+ROUND(S1763,2)+ROUND(S1764,2)+ROUND(S1765,2)+ROUND(S1766,2)+ROUND(S1767,2)+ROUND(S1768,2)+ROUND(S1769,2)</f>
        <v>330.24</v>
      </c>
      <c r="M1758" s="4939"/>
      <c r="N1758" s="4939" t="s">
        <v>401</v>
      </c>
      <c r="O1758" s="4939" t="s">
        <v>402</v>
      </c>
      <c r="P1758" s="3666" t="s">
        <v>20</v>
      </c>
      <c r="Q1758" s="3666" t="s">
        <v>29</v>
      </c>
      <c r="R1758" s="3667">
        <v>2</v>
      </c>
      <c r="S1758" s="3668">
        <f>ROUND(K1758,2)*R1758</f>
        <v>27.52</v>
      </c>
    </row>
    <row r="1759" spans="1:19" ht="45" customHeight="1" x14ac:dyDescent="0.25">
      <c r="A1759" s="4666"/>
      <c r="B1759" s="4666"/>
      <c r="C1759" s="4666"/>
      <c r="D1759" s="4666"/>
      <c r="E1759" s="4666"/>
      <c r="F1759" s="4666"/>
      <c r="G1759" s="4666"/>
      <c r="H1759" s="4666"/>
      <c r="I1759" s="4666"/>
      <c r="J1759" s="4666"/>
      <c r="K1759" s="4666"/>
      <c r="L1759" s="4666"/>
      <c r="M1759" s="4666"/>
      <c r="N1759" s="4666"/>
      <c r="O1759" s="4666"/>
      <c r="P1759" s="3666" t="s">
        <v>30</v>
      </c>
      <c r="Q1759" s="3666" t="s">
        <v>37</v>
      </c>
      <c r="R1759" s="3669">
        <v>2</v>
      </c>
      <c r="S1759" s="3670">
        <f>ROUND(K1758,2)*R1759</f>
        <v>27.52</v>
      </c>
    </row>
    <row r="1760" spans="1:19" ht="45" customHeight="1" x14ac:dyDescent="0.25">
      <c r="A1760" s="4666"/>
      <c r="B1760" s="4666"/>
      <c r="C1760" s="4666"/>
      <c r="D1760" s="4666"/>
      <c r="E1760" s="4666"/>
      <c r="F1760" s="4666"/>
      <c r="G1760" s="4666"/>
      <c r="H1760" s="4666"/>
      <c r="I1760" s="4666"/>
      <c r="J1760" s="4666"/>
      <c r="K1760" s="4666"/>
      <c r="L1760" s="4666"/>
      <c r="M1760" s="4666"/>
      <c r="N1760" s="4666"/>
      <c r="O1760" s="4666"/>
      <c r="P1760" s="3666" t="s">
        <v>38</v>
      </c>
      <c r="Q1760" s="3666" t="s">
        <v>39</v>
      </c>
      <c r="R1760" s="3671">
        <v>2</v>
      </c>
      <c r="S1760" s="3672">
        <f>ROUND(K1758,2)*R1760</f>
        <v>27.52</v>
      </c>
    </row>
    <row r="1761" spans="1:19" ht="45" customHeight="1" x14ac:dyDescent="0.25">
      <c r="A1761" s="4666"/>
      <c r="B1761" s="4666"/>
      <c r="C1761" s="4666"/>
      <c r="D1761" s="4666"/>
      <c r="E1761" s="4666"/>
      <c r="F1761" s="4666"/>
      <c r="G1761" s="4666"/>
      <c r="H1761" s="4666"/>
      <c r="I1761" s="4666"/>
      <c r="J1761" s="4666"/>
      <c r="K1761" s="4666"/>
      <c r="L1761" s="4666"/>
      <c r="M1761" s="4666"/>
      <c r="N1761" s="4666"/>
      <c r="O1761" s="4666"/>
      <c r="P1761" s="3666" t="s">
        <v>40</v>
      </c>
      <c r="Q1761" s="3666" t="s">
        <v>41</v>
      </c>
      <c r="R1761" s="3673">
        <v>2</v>
      </c>
      <c r="S1761" s="3674">
        <f>ROUND(K1758,2)*R1761</f>
        <v>27.52</v>
      </c>
    </row>
    <row r="1762" spans="1:19" ht="45" customHeight="1" x14ac:dyDescent="0.25">
      <c r="A1762" s="4666"/>
      <c r="B1762" s="4666"/>
      <c r="C1762" s="4666"/>
      <c r="D1762" s="4666"/>
      <c r="E1762" s="4666"/>
      <c r="F1762" s="4666"/>
      <c r="G1762" s="4666"/>
      <c r="H1762" s="4666"/>
      <c r="I1762" s="4666"/>
      <c r="J1762" s="4666"/>
      <c r="K1762" s="4666"/>
      <c r="L1762" s="4666"/>
      <c r="M1762" s="4666"/>
      <c r="N1762" s="4666"/>
      <c r="O1762" s="4666"/>
      <c r="P1762" s="3666" t="s">
        <v>42</v>
      </c>
      <c r="Q1762" s="3666" t="s">
        <v>43</v>
      </c>
      <c r="R1762" s="3675">
        <v>2</v>
      </c>
      <c r="S1762" s="3676">
        <f>ROUND(K1758,2)*R1762</f>
        <v>27.52</v>
      </c>
    </row>
    <row r="1763" spans="1:19" ht="45" customHeight="1" x14ac:dyDescent="0.25">
      <c r="A1763" s="4666"/>
      <c r="B1763" s="4666"/>
      <c r="C1763" s="4666"/>
      <c r="D1763" s="4666"/>
      <c r="E1763" s="4666"/>
      <c r="F1763" s="4666"/>
      <c r="G1763" s="4666"/>
      <c r="H1763" s="4666"/>
      <c r="I1763" s="4666"/>
      <c r="J1763" s="4666"/>
      <c r="K1763" s="4666"/>
      <c r="L1763" s="4666"/>
      <c r="M1763" s="4666"/>
      <c r="N1763" s="4666"/>
      <c r="O1763" s="4666"/>
      <c r="P1763" s="3666" t="s">
        <v>44</v>
      </c>
      <c r="Q1763" s="3666" t="s">
        <v>45</v>
      </c>
      <c r="R1763" s="3677">
        <v>2</v>
      </c>
      <c r="S1763" s="3678">
        <f>ROUND(K1758,2)*R1763</f>
        <v>27.52</v>
      </c>
    </row>
    <row r="1764" spans="1:19" ht="45" customHeight="1" x14ac:dyDescent="0.25">
      <c r="A1764" s="4666"/>
      <c r="B1764" s="4666"/>
      <c r="C1764" s="4666"/>
      <c r="D1764" s="4666"/>
      <c r="E1764" s="4666"/>
      <c r="F1764" s="4666"/>
      <c r="G1764" s="4666"/>
      <c r="H1764" s="4666"/>
      <c r="I1764" s="4666"/>
      <c r="J1764" s="4666"/>
      <c r="K1764" s="4666"/>
      <c r="L1764" s="4666"/>
      <c r="M1764" s="4666"/>
      <c r="N1764" s="4666"/>
      <c r="O1764" s="4666"/>
      <c r="P1764" s="3666" t="s">
        <v>46</v>
      </c>
      <c r="Q1764" s="3666" t="s">
        <v>47</v>
      </c>
      <c r="R1764" s="3679">
        <v>2</v>
      </c>
      <c r="S1764" s="3680">
        <f>ROUND(K1758,2)*R1764</f>
        <v>27.52</v>
      </c>
    </row>
    <row r="1765" spans="1:19" ht="45" customHeight="1" x14ac:dyDescent="0.25">
      <c r="A1765" s="4666"/>
      <c r="B1765" s="4666"/>
      <c r="C1765" s="4666"/>
      <c r="D1765" s="4666"/>
      <c r="E1765" s="4666"/>
      <c r="F1765" s="4666"/>
      <c r="G1765" s="4666"/>
      <c r="H1765" s="4666"/>
      <c r="I1765" s="4666"/>
      <c r="J1765" s="4666"/>
      <c r="K1765" s="4666"/>
      <c r="L1765" s="4666"/>
      <c r="M1765" s="4666"/>
      <c r="N1765" s="4666"/>
      <c r="O1765" s="4666"/>
      <c r="P1765" s="3666" t="s">
        <v>48</v>
      </c>
      <c r="Q1765" s="3666" t="s">
        <v>49</v>
      </c>
      <c r="R1765" s="3681">
        <v>2</v>
      </c>
      <c r="S1765" s="3682">
        <f>ROUND(K1758,2)*R1765</f>
        <v>27.52</v>
      </c>
    </row>
    <row r="1766" spans="1:19" ht="45" customHeight="1" x14ac:dyDescent="0.25">
      <c r="A1766" s="4666"/>
      <c r="B1766" s="4666"/>
      <c r="C1766" s="4666"/>
      <c r="D1766" s="4666"/>
      <c r="E1766" s="4666"/>
      <c r="F1766" s="4666"/>
      <c r="G1766" s="4666"/>
      <c r="H1766" s="4666"/>
      <c r="I1766" s="4666"/>
      <c r="J1766" s="4666"/>
      <c r="K1766" s="4666"/>
      <c r="L1766" s="4666"/>
      <c r="M1766" s="4666"/>
      <c r="N1766" s="4666"/>
      <c r="O1766" s="4666"/>
      <c r="P1766" s="3666" t="s">
        <v>50</v>
      </c>
      <c r="Q1766" s="3666" t="s">
        <v>51</v>
      </c>
      <c r="R1766" s="3683">
        <v>2</v>
      </c>
      <c r="S1766" s="3684">
        <f>ROUND(K1758,2)*R1766</f>
        <v>27.52</v>
      </c>
    </row>
    <row r="1767" spans="1:19" ht="45" customHeight="1" x14ac:dyDescent="0.25">
      <c r="A1767" s="4666"/>
      <c r="B1767" s="4666"/>
      <c r="C1767" s="4666"/>
      <c r="D1767" s="4666"/>
      <c r="E1767" s="4666"/>
      <c r="F1767" s="4666"/>
      <c r="G1767" s="4666"/>
      <c r="H1767" s="4666"/>
      <c r="I1767" s="4666"/>
      <c r="J1767" s="4666"/>
      <c r="K1767" s="4666"/>
      <c r="L1767" s="4666"/>
      <c r="M1767" s="4666"/>
      <c r="N1767" s="4666"/>
      <c r="O1767" s="4666"/>
      <c r="P1767" s="3666" t="s">
        <v>52</v>
      </c>
      <c r="Q1767" s="3666" t="s">
        <v>53</v>
      </c>
      <c r="R1767" s="3685">
        <v>2</v>
      </c>
      <c r="S1767" s="3686">
        <f>ROUND(K1758,2)*R1767</f>
        <v>27.52</v>
      </c>
    </row>
    <row r="1768" spans="1:19" ht="45" customHeight="1" x14ac:dyDescent="0.25">
      <c r="A1768" s="4666"/>
      <c r="B1768" s="4666"/>
      <c r="C1768" s="4666"/>
      <c r="D1768" s="4666"/>
      <c r="E1768" s="4666"/>
      <c r="F1768" s="4666"/>
      <c r="G1768" s="4666"/>
      <c r="H1768" s="4666"/>
      <c r="I1768" s="4666"/>
      <c r="J1768" s="4666"/>
      <c r="K1768" s="4666"/>
      <c r="L1768" s="4666"/>
      <c r="M1768" s="4666"/>
      <c r="N1768" s="4666"/>
      <c r="O1768" s="4666"/>
      <c r="P1768" s="3666" t="s">
        <v>54</v>
      </c>
      <c r="Q1768" s="3666" t="s">
        <v>55</v>
      </c>
      <c r="R1768" s="3687">
        <v>2</v>
      </c>
      <c r="S1768" s="3688">
        <f>ROUND(K1758,2)*R1768</f>
        <v>27.52</v>
      </c>
    </row>
    <row r="1769" spans="1:19" ht="45" customHeight="1" x14ac:dyDescent="0.25">
      <c r="A1769" s="4666"/>
      <c r="B1769" s="4666"/>
      <c r="C1769" s="4666"/>
      <c r="D1769" s="4666"/>
      <c r="E1769" s="4666"/>
      <c r="F1769" s="4666"/>
      <c r="G1769" s="4666"/>
      <c r="H1769" s="4666"/>
      <c r="I1769" s="4666"/>
      <c r="J1769" s="4666"/>
      <c r="K1769" s="4666"/>
      <c r="L1769" s="4666"/>
      <c r="M1769" s="4666"/>
      <c r="N1769" s="4666"/>
      <c r="O1769" s="4666"/>
      <c r="P1769" s="3666" t="s">
        <v>56</v>
      </c>
      <c r="Q1769" s="3666" t="s">
        <v>57</v>
      </c>
      <c r="R1769" s="3689">
        <v>2</v>
      </c>
      <c r="S1769" s="3690">
        <f>ROUND(K1758,2)*R1769</f>
        <v>27.52</v>
      </c>
    </row>
    <row r="1770" spans="1:19" ht="45" customHeight="1" x14ac:dyDescent="0.25">
      <c r="A1770" s="4918" t="s">
        <v>23</v>
      </c>
      <c r="B1770" s="4918" t="s">
        <v>497</v>
      </c>
      <c r="C1770" s="4918" t="s">
        <v>25</v>
      </c>
      <c r="D1770" s="4918" t="s">
        <v>498</v>
      </c>
      <c r="E1770" s="4918" t="s">
        <v>499</v>
      </c>
      <c r="F1770" s="4919">
        <f>R1770+R1771+R1772+R1773+R1774+R1775+R1776+R1777+R1778+R1779+R1780+R1781</f>
        <v>108</v>
      </c>
      <c r="G1770" s="4918" t="s">
        <v>174</v>
      </c>
      <c r="H1770" s="4920">
        <v>15.9</v>
      </c>
      <c r="I1770" s="4921">
        <v>15.9</v>
      </c>
      <c r="J1770" s="4922">
        <v>0.2288</v>
      </c>
      <c r="K1770" s="4923">
        <f>ROUND(I1770,2)+(ROUND(I1770,2)*J1770)</f>
        <v>19.53792</v>
      </c>
      <c r="L1770" s="4924">
        <f>ROUND(S1770,2)+ROUND(S1771,2)+ROUND(S1772,2)+ROUND(S1773,2)+ROUND(S1774,2)+ROUND(S1775,2)+ROUND(S1776,2)+ROUND(S1777,2)+ROUND(S1778,2)+ROUND(S1779,2)+ROUND(S1780,2)+ROUND(S1781,2)</f>
        <v>2110.3200000000006</v>
      </c>
      <c r="M1770" s="4918"/>
      <c r="N1770" s="4918" t="s">
        <v>401</v>
      </c>
      <c r="O1770" s="4918" t="s">
        <v>402</v>
      </c>
      <c r="P1770" s="3691" t="s">
        <v>20</v>
      </c>
      <c r="Q1770" s="3691" t="s">
        <v>29</v>
      </c>
      <c r="R1770" s="3692">
        <v>9</v>
      </c>
      <c r="S1770" s="3693">
        <f>ROUND(K1770,2)*R1770</f>
        <v>175.85999999999999</v>
      </c>
    </row>
    <row r="1771" spans="1:19" ht="45" customHeight="1" x14ac:dyDescent="0.25">
      <c r="A1771" s="4666"/>
      <c r="B1771" s="4666"/>
      <c r="C1771" s="4666"/>
      <c r="D1771" s="4666"/>
      <c r="E1771" s="4666"/>
      <c r="F1771" s="4666"/>
      <c r="G1771" s="4666"/>
      <c r="H1771" s="4666"/>
      <c r="I1771" s="4666"/>
      <c r="J1771" s="4666"/>
      <c r="K1771" s="4666"/>
      <c r="L1771" s="4666"/>
      <c r="M1771" s="4666"/>
      <c r="N1771" s="4666"/>
      <c r="O1771" s="4666"/>
      <c r="P1771" s="3691" t="s">
        <v>30</v>
      </c>
      <c r="Q1771" s="3691" t="s">
        <v>37</v>
      </c>
      <c r="R1771" s="3694">
        <v>9</v>
      </c>
      <c r="S1771" s="3695">
        <f>ROUND(K1770,2)*R1771</f>
        <v>175.85999999999999</v>
      </c>
    </row>
    <row r="1772" spans="1:19" ht="45" customHeight="1" x14ac:dyDescent="0.25">
      <c r="A1772" s="4666"/>
      <c r="B1772" s="4666"/>
      <c r="C1772" s="4666"/>
      <c r="D1772" s="4666"/>
      <c r="E1772" s="4666"/>
      <c r="F1772" s="4666"/>
      <c r="G1772" s="4666"/>
      <c r="H1772" s="4666"/>
      <c r="I1772" s="4666"/>
      <c r="J1772" s="4666"/>
      <c r="K1772" s="4666"/>
      <c r="L1772" s="4666"/>
      <c r="M1772" s="4666"/>
      <c r="N1772" s="4666"/>
      <c r="O1772" s="4666"/>
      <c r="P1772" s="3691" t="s">
        <v>38</v>
      </c>
      <c r="Q1772" s="3691" t="s">
        <v>39</v>
      </c>
      <c r="R1772" s="3696">
        <v>9</v>
      </c>
      <c r="S1772" s="3697">
        <f>ROUND(K1770,2)*R1772</f>
        <v>175.85999999999999</v>
      </c>
    </row>
    <row r="1773" spans="1:19" ht="45" customHeight="1" x14ac:dyDescent="0.25">
      <c r="A1773" s="4666"/>
      <c r="B1773" s="4666"/>
      <c r="C1773" s="4666"/>
      <c r="D1773" s="4666"/>
      <c r="E1773" s="4666"/>
      <c r="F1773" s="4666"/>
      <c r="G1773" s="4666"/>
      <c r="H1773" s="4666"/>
      <c r="I1773" s="4666"/>
      <c r="J1773" s="4666"/>
      <c r="K1773" s="4666"/>
      <c r="L1773" s="4666"/>
      <c r="M1773" s="4666"/>
      <c r="N1773" s="4666"/>
      <c r="O1773" s="4666"/>
      <c r="P1773" s="3691" t="s">
        <v>40</v>
      </c>
      <c r="Q1773" s="3691" t="s">
        <v>41</v>
      </c>
      <c r="R1773" s="3698">
        <v>9</v>
      </c>
      <c r="S1773" s="3699">
        <f>ROUND(K1770,2)*R1773</f>
        <v>175.85999999999999</v>
      </c>
    </row>
    <row r="1774" spans="1:19" ht="45" customHeight="1" x14ac:dyDescent="0.25">
      <c r="A1774" s="4666"/>
      <c r="B1774" s="4666"/>
      <c r="C1774" s="4666"/>
      <c r="D1774" s="4666"/>
      <c r="E1774" s="4666"/>
      <c r="F1774" s="4666"/>
      <c r="G1774" s="4666"/>
      <c r="H1774" s="4666"/>
      <c r="I1774" s="4666"/>
      <c r="J1774" s="4666"/>
      <c r="K1774" s="4666"/>
      <c r="L1774" s="4666"/>
      <c r="M1774" s="4666"/>
      <c r="N1774" s="4666"/>
      <c r="O1774" s="4666"/>
      <c r="P1774" s="3691" t="s">
        <v>42</v>
      </c>
      <c r="Q1774" s="3691" t="s">
        <v>43</v>
      </c>
      <c r="R1774" s="3700">
        <v>9</v>
      </c>
      <c r="S1774" s="3701">
        <f>ROUND(K1770,2)*R1774</f>
        <v>175.85999999999999</v>
      </c>
    </row>
    <row r="1775" spans="1:19" ht="45" customHeight="1" x14ac:dyDescent="0.25">
      <c r="A1775" s="4666"/>
      <c r="B1775" s="4666"/>
      <c r="C1775" s="4666"/>
      <c r="D1775" s="4666"/>
      <c r="E1775" s="4666"/>
      <c r="F1775" s="4666"/>
      <c r="G1775" s="4666"/>
      <c r="H1775" s="4666"/>
      <c r="I1775" s="4666"/>
      <c r="J1775" s="4666"/>
      <c r="K1775" s="4666"/>
      <c r="L1775" s="4666"/>
      <c r="M1775" s="4666"/>
      <c r="N1775" s="4666"/>
      <c r="O1775" s="4666"/>
      <c r="P1775" s="3691" t="s">
        <v>44</v>
      </c>
      <c r="Q1775" s="3691" t="s">
        <v>45</v>
      </c>
      <c r="R1775" s="3702">
        <v>9</v>
      </c>
      <c r="S1775" s="3703">
        <f>ROUND(K1770,2)*R1775</f>
        <v>175.85999999999999</v>
      </c>
    </row>
    <row r="1776" spans="1:19" ht="45" customHeight="1" x14ac:dyDescent="0.25">
      <c r="A1776" s="4666"/>
      <c r="B1776" s="4666"/>
      <c r="C1776" s="4666"/>
      <c r="D1776" s="4666"/>
      <c r="E1776" s="4666"/>
      <c r="F1776" s="4666"/>
      <c r="G1776" s="4666"/>
      <c r="H1776" s="4666"/>
      <c r="I1776" s="4666"/>
      <c r="J1776" s="4666"/>
      <c r="K1776" s="4666"/>
      <c r="L1776" s="4666"/>
      <c r="M1776" s="4666"/>
      <c r="N1776" s="4666"/>
      <c r="O1776" s="4666"/>
      <c r="P1776" s="3691" t="s">
        <v>46</v>
      </c>
      <c r="Q1776" s="3691" t="s">
        <v>47</v>
      </c>
      <c r="R1776" s="3704">
        <v>9</v>
      </c>
      <c r="S1776" s="3705">
        <f>ROUND(K1770,2)*R1776</f>
        <v>175.85999999999999</v>
      </c>
    </row>
    <row r="1777" spans="1:19" ht="45" customHeight="1" x14ac:dyDescent="0.25">
      <c r="A1777" s="4666"/>
      <c r="B1777" s="4666"/>
      <c r="C1777" s="4666"/>
      <c r="D1777" s="4666"/>
      <c r="E1777" s="4666"/>
      <c r="F1777" s="4666"/>
      <c r="G1777" s="4666"/>
      <c r="H1777" s="4666"/>
      <c r="I1777" s="4666"/>
      <c r="J1777" s="4666"/>
      <c r="K1777" s="4666"/>
      <c r="L1777" s="4666"/>
      <c r="M1777" s="4666"/>
      <c r="N1777" s="4666"/>
      <c r="O1777" s="4666"/>
      <c r="P1777" s="3691" t="s">
        <v>48</v>
      </c>
      <c r="Q1777" s="3691" t="s">
        <v>49</v>
      </c>
      <c r="R1777" s="3706">
        <v>9</v>
      </c>
      <c r="S1777" s="3707">
        <f>ROUND(K1770,2)*R1777</f>
        <v>175.85999999999999</v>
      </c>
    </row>
    <row r="1778" spans="1:19" ht="45" customHeight="1" x14ac:dyDescent="0.25">
      <c r="A1778" s="4666"/>
      <c r="B1778" s="4666"/>
      <c r="C1778" s="4666"/>
      <c r="D1778" s="4666"/>
      <c r="E1778" s="4666"/>
      <c r="F1778" s="4666"/>
      <c r="G1778" s="4666"/>
      <c r="H1778" s="4666"/>
      <c r="I1778" s="4666"/>
      <c r="J1778" s="4666"/>
      <c r="K1778" s="4666"/>
      <c r="L1778" s="4666"/>
      <c r="M1778" s="4666"/>
      <c r="N1778" s="4666"/>
      <c r="O1778" s="4666"/>
      <c r="P1778" s="3691" t="s">
        <v>50</v>
      </c>
      <c r="Q1778" s="3691" t="s">
        <v>51</v>
      </c>
      <c r="R1778" s="3708">
        <v>9</v>
      </c>
      <c r="S1778" s="3709">
        <f>ROUND(K1770,2)*R1778</f>
        <v>175.85999999999999</v>
      </c>
    </row>
    <row r="1779" spans="1:19" ht="45" customHeight="1" x14ac:dyDescent="0.25">
      <c r="A1779" s="4666"/>
      <c r="B1779" s="4666"/>
      <c r="C1779" s="4666"/>
      <c r="D1779" s="4666"/>
      <c r="E1779" s="4666"/>
      <c r="F1779" s="4666"/>
      <c r="G1779" s="4666"/>
      <c r="H1779" s="4666"/>
      <c r="I1779" s="4666"/>
      <c r="J1779" s="4666"/>
      <c r="K1779" s="4666"/>
      <c r="L1779" s="4666"/>
      <c r="M1779" s="4666"/>
      <c r="N1779" s="4666"/>
      <c r="O1779" s="4666"/>
      <c r="P1779" s="3691" t="s">
        <v>52</v>
      </c>
      <c r="Q1779" s="3691" t="s">
        <v>53</v>
      </c>
      <c r="R1779" s="3710">
        <v>9</v>
      </c>
      <c r="S1779" s="3711">
        <f>ROUND(K1770,2)*R1779</f>
        <v>175.85999999999999</v>
      </c>
    </row>
    <row r="1780" spans="1:19" ht="45" customHeight="1" x14ac:dyDescent="0.25">
      <c r="A1780" s="4666"/>
      <c r="B1780" s="4666"/>
      <c r="C1780" s="4666"/>
      <c r="D1780" s="4666"/>
      <c r="E1780" s="4666"/>
      <c r="F1780" s="4666"/>
      <c r="G1780" s="4666"/>
      <c r="H1780" s="4666"/>
      <c r="I1780" s="4666"/>
      <c r="J1780" s="4666"/>
      <c r="K1780" s="4666"/>
      <c r="L1780" s="4666"/>
      <c r="M1780" s="4666"/>
      <c r="N1780" s="4666"/>
      <c r="O1780" s="4666"/>
      <c r="P1780" s="3691" t="s">
        <v>54</v>
      </c>
      <c r="Q1780" s="3691" t="s">
        <v>55</v>
      </c>
      <c r="R1780" s="3712">
        <v>9</v>
      </c>
      <c r="S1780" s="3713">
        <f>ROUND(K1770,2)*R1780</f>
        <v>175.85999999999999</v>
      </c>
    </row>
    <row r="1781" spans="1:19" ht="45" customHeight="1" x14ac:dyDescent="0.25">
      <c r="A1781" s="4666"/>
      <c r="B1781" s="4666"/>
      <c r="C1781" s="4666"/>
      <c r="D1781" s="4666"/>
      <c r="E1781" s="4666"/>
      <c r="F1781" s="4666"/>
      <c r="G1781" s="4666"/>
      <c r="H1781" s="4666"/>
      <c r="I1781" s="4666"/>
      <c r="J1781" s="4666"/>
      <c r="K1781" s="4666"/>
      <c r="L1781" s="4666"/>
      <c r="M1781" s="4666"/>
      <c r="N1781" s="4666"/>
      <c r="O1781" s="4666"/>
      <c r="P1781" s="3691" t="s">
        <v>56</v>
      </c>
      <c r="Q1781" s="3691" t="s">
        <v>57</v>
      </c>
      <c r="R1781" s="3714">
        <v>9</v>
      </c>
      <c r="S1781" s="3715">
        <f>ROUND(K1770,2)*R1781</f>
        <v>175.85999999999999</v>
      </c>
    </row>
    <row r="1782" spans="1:19" ht="45" customHeight="1" x14ac:dyDescent="0.25">
      <c r="A1782" s="4925" t="s">
        <v>23</v>
      </c>
      <c r="B1782" s="4925" t="s">
        <v>500</v>
      </c>
      <c r="C1782" s="4925" t="s">
        <v>25</v>
      </c>
      <c r="D1782" s="4925" t="s">
        <v>501</v>
      </c>
      <c r="E1782" s="4925" t="s">
        <v>502</v>
      </c>
      <c r="F1782" s="4926">
        <f>R1782+R1783+R1784+R1785+R1786+R1787+R1788+R1789+R1790+R1791+R1792+R1793</f>
        <v>12</v>
      </c>
      <c r="G1782" s="4925" t="s">
        <v>174</v>
      </c>
      <c r="H1782" s="4927">
        <v>29.39</v>
      </c>
      <c r="I1782" s="4928">
        <v>29.39</v>
      </c>
      <c r="J1782" s="4929">
        <v>0.2288</v>
      </c>
      <c r="K1782" s="4930">
        <f>ROUND(I1782,2)+(ROUND(I1782,2)*J1782)</f>
        <v>36.114432000000001</v>
      </c>
      <c r="L1782" s="4931">
        <f>ROUND(S1782,2)+ROUND(S1783,2)+ROUND(S1784,2)+ROUND(S1785,2)+ROUND(S1786,2)+ROUND(S1787,2)+ROUND(S1788,2)+ROUND(S1789,2)+ROUND(S1790,2)+ROUND(S1791,2)+ROUND(S1792,2)+ROUND(S1793,2)</f>
        <v>433.32000000000011</v>
      </c>
      <c r="M1782" s="4925"/>
      <c r="N1782" s="4925" t="s">
        <v>401</v>
      </c>
      <c r="O1782" s="4925" t="s">
        <v>402</v>
      </c>
      <c r="P1782" s="3716" t="s">
        <v>20</v>
      </c>
      <c r="Q1782" s="3716" t="s">
        <v>29</v>
      </c>
      <c r="R1782" s="3717">
        <v>1</v>
      </c>
      <c r="S1782" s="3718">
        <f>ROUND(K1782,2)*R1782</f>
        <v>36.11</v>
      </c>
    </row>
    <row r="1783" spans="1:19" ht="45" customHeight="1" x14ac:dyDescent="0.25">
      <c r="A1783" s="4666"/>
      <c r="B1783" s="4666"/>
      <c r="C1783" s="4666"/>
      <c r="D1783" s="4666"/>
      <c r="E1783" s="4666"/>
      <c r="F1783" s="4666"/>
      <c r="G1783" s="4666"/>
      <c r="H1783" s="4666"/>
      <c r="I1783" s="4666"/>
      <c r="J1783" s="4666"/>
      <c r="K1783" s="4666"/>
      <c r="L1783" s="4666"/>
      <c r="M1783" s="4666"/>
      <c r="N1783" s="4666"/>
      <c r="O1783" s="4666"/>
      <c r="P1783" s="3716" t="s">
        <v>30</v>
      </c>
      <c r="Q1783" s="3716" t="s">
        <v>37</v>
      </c>
      <c r="R1783" s="3719">
        <v>1</v>
      </c>
      <c r="S1783" s="3720">
        <f>ROUND(K1782,2)*R1783</f>
        <v>36.11</v>
      </c>
    </row>
    <row r="1784" spans="1:19" ht="45" customHeight="1" x14ac:dyDescent="0.25">
      <c r="A1784" s="4666"/>
      <c r="B1784" s="4666"/>
      <c r="C1784" s="4666"/>
      <c r="D1784" s="4666"/>
      <c r="E1784" s="4666"/>
      <c r="F1784" s="4666"/>
      <c r="G1784" s="4666"/>
      <c r="H1784" s="4666"/>
      <c r="I1784" s="4666"/>
      <c r="J1784" s="4666"/>
      <c r="K1784" s="4666"/>
      <c r="L1784" s="4666"/>
      <c r="M1784" s="4666"/>
      <c r="N1784" s="4666"/>
      <c r="O1784" s="4666"/>
      <c r="P1784" s="3716" t="s">
        <v>38</v>
      </c>
      <c r="Q1784" s="3716" t="s">
        <v>39</v>
      </c>
      <c r="R1784" s="3721">
        <v>1</v>
      </c>
      <c r="S1784" s="3722">
        <f>ROUND(K1782,2)*R1784</f>
        <v>36.11</v>
      </c>
    </row>
    <row r="1785" spans="1:19" ht="45" customHeight="1" x14ac:dyDescent="0.25">
      <c r="A1785" s="4666"/>
      <c r="B1785" s="4666"/>
      <c r="C1785" s="4666"/>
      <c r="D1785" s="4666"/>
      <c r="E1785" s="4666"/>
      <c r="F1785" s="4666"/>
      <c r="G1785" s="4666"/>
      <c r="H1785" s="4666"/>
      <c r="I1785" s="4666"/>
      <c r="J1785" s="4666"/>
      <c r="K1785" s="4666"/>
      <c r="L1785" s="4666"/>
      <c r="M1785" s="4666"/>
      <c r="N1785" s="4666"/>
      <c r="O1785" s="4666"/>
      <c r="P1785" s="3716" t="s">
        <v>40</v>
      </c>
      <c r="Q1785" s="3716" t="s">
        <v>41</v>
      </c>
      <c r="R1785" s="3723">
        <v>1</v>
      </c>
      <c r="S1785" s="3724">
        <f>ROUND(K1782,2)*R1785</f>
        <v>36.11</v>
      </c>
    </row>
    <row r="1786" spans="1:19" ht="45" customHeight="1" x14ac:dyDescent="0.25">
      <c r="A1786" s="4666"/>
      <c r="B1786" s="4666"/>
      <c r="C1786" s="4666"/>
      <c r="D1786" s="4666"/>
      <c r="E1786" s="4666"/>
      <c r="F1786" s="4666"/>
      <c r="G1786" s="4666"/>
      <c r="H1786" s="4666"/>
      <c r="I1786" s="4666"/>
      <c r="J1786" s="4666"/>
      <c r="K1786" s="4666"/>
      <c r="L1786" s="4666"/>
      <c r="M1786" s="4666"/>
      <c r="N1786" s="4666"/>
      <c r="O1786" s="4666"/>
      <c r="P1786" s="3716" t="s">
        <v>42</v>
      </c>
      <c r="Q1786" s="3716" t="s">
        <v>43</v>
      </c>
      <c r="R1786" s="3725">
        <v>1</v>
      </c>
      <c r="S1786" s="3726">
        <f>ROUND(K1782,2)*R1786</f>
        <v>36.11</v>
      </c>
    </row>
    <row r="1787" spans="1:19" ht="45" customHeight="1" x14ac:dyDescent="0.25">
      <c r="A1787" s="4666"/>
      <c r="B1787" s="4666"/>
      <c r="C1787" s="4666"/>
      <c r="D1787" s="4666"/>
      <c r="E1787" s="4666"/>
      <c r="F1787" s="4666"/>
      <c r="G1787" s="4666"/>
      <c r="H1787" s="4666"/>
      <c r="I1787" s="4666"/>
      <c r="J1787" s="4666"/>
      <c r="K1787" s="4666"/>
      <c r="L1787" s="4666"/>
      <c r="M1787" s="4666"/>
      <c r="N1787" s="4666"/>
      <c r="O1787" s="4666"/>
      <c r="P1787" s="3716" t="s">
        <v>44</v>
      </c>
      <c r="Q1787" s="3716" t="s">
        <v>45</v>
      </c>
      <c r="R1787" s="3727">
        <v>1</v>
      </c>
      <c r="S1787" s="3728">
        <f>ROUND(K1782,2)*R1787</f>
        <v>36.11</v>
      </c>
    </row>
    <row r="1788" spans="1:19" ht="45" customHeight="1" x14ac:dyDescent="0.25">
      <c r="A1788" s="4666"/>
      <c r="B1788" s="4666"/>
      <c r="C1788" s="4666"/>
      <c r="D1788" s="4666"/>
      <c r="E1788" s="4666"/>
      <c r="F1788" s="4666"/>
      <c r="G1788" s="4666"/>
      <c r="H1788" s="4666"/>
      <c r="I1788" s="4666"/>
      <c r="J1788" s="4666"/>
      <c r="K1788" s="4666"/>
      <c r="L1788" s="4666"/>
      <c r="M1788" s="4666"/>
      <c r="N1788" s="4666"/>
      <c r="O1788" s="4666"/>
      <c r="P1788" s="3716" t="s">
        <v>46</v>
      </c>
      <c r="Q1788" s="3716" t="s">
        <v>47</v>
      </c>
      <c r="R1788" s="3729">
        <v>1</v>
      </c>
      <c r="S1788" s="3730">
        <f>ROUND(K1782,2)*R1788</f>
        <v>36.11</v>
      </c>
    </row>
    <row r="1789" spans="1:19" ht="45" customHeight="1" x14ac:dyDescent="0.25">
      <c r="A1789" s="4666"/>
      <c r="B1789" s="4666"/>
      <c r="C1789" s="4666"/>
      <c r="D1789" s="4666"/>
      <c r="E1789" s="4666"/>
      <c r="F1789" s="4666"/>
      <c r="G1789" s="4666"/>
      <c r="H1789" s="4666"/>
      <c r="I1789" s="4666"/>
      <c r="J1789" s="4666"/>
      <c r="K1789" s="4666"/>
      <c r="L1789" s="4666"/>
      <c r="M1789" s="4666"/>
      <c r="N1789" s="4666"/>
      <c r="O1789" s="4666"/>
      <c r="P1789" s="3716" t="s">
        <v>48</v>
      </c>
      <c r="Q1789" s="3716" t="s">
        <v>49</v>
      </c>
      <c r="R1789" s="3731">
        <v>1</v>
      </c>
      <c r="S1789" s="3732">
        <f>ROUND(K1782,2)*R1789</f>
        <v>36.11</v>
      </c>
    </row>
    <row r="1790" spans="1:19" ht="45" customHeight="1" x14ac:dyDescent="0.25">
      <c r="A1790" s="4666"/>
      <c r="B1790" s="4666"/>
      <c r="C1790" s="4666"/>
      <c r="D1790" s="4666"/>
      <c r="E1790" s="4666"/>
      <c r="F1790" s="4666"/>
      <c r="G1790" s="4666"/>
      <c r="H1790" s="4666"/>
      <c r="I1790" s="4666"/>
      <c r="J1790" s="4666"/>
      <c r="K1790" s="4666"/>
      <c r="L1790" s="4666"/>
      <c r="M1790" s="4666"/>
      <c r="N1790" s="4666"/>
      <c r="O1790" s="4666"/>
      <c r="P1790" s="3716" t="s">
        <v>50</v>
      </c>
      <c r="Q1790" s="3716" t="s">
        <v>51</v>
      </c>
      <c r="R1790" s="3733">
        <v>1</v>
      </c>
      <c r="S1790" s="3734">
        <f>ROUND(K1782,2)*R1790</f>
        <v>36.11</v>
      </c>
    </row>
    <row r="1791" spans="1:19" ht="45" customHeight="1" x14ac:dyDescent="0.25">
      <c r="A1791" s="4666"/>
      <c r="B1791" s="4666"/>
      <c r="C1791" s="4666"/>
      <c r="D1791" s="4666"/>
      <c r="E1791" s="4666"/>
      <c r="F1791" s="4666"/>
      <c r="G1791" s="4666"/>
      <c r="H1791" s="4666"/>
      <c r="I1791" s="4666"/>
      <c r="J1791" s="4666"/>
      <c r="K1791" s="4666"/>
      <c r="L1791" s="4666"/>
      <c r="M1791" s="4666"/>
      <c r="N1791" s="4666"/>
      <c r="O1791" s="4666"/>
      <c r="P1791" s="3716" t="s">
        <v>52</v>
      </c>
      <c r="Q1791" s="3716" t="s">
        <v>53</v>
      </c>
      <c r="R1791" s="3735">
        <v>1</v>
      </c>
      <c r="S1791" s="3736">
        <f>ROUND(K1782,2)*R1791</f>
        <v>36.11</v>
      </c>
    </row>
    <row r="1792" spans="1:19" ht="45" customHeight="1" x14ac:dyDescent="0.25">
      <c r="A1792" s="4666"/>
      <c r="B1792" s="4666"/>
      <c r="C1792" s="4666"/>
      <c r="D1792" s="4666"/>
      <c r="E1792" s="4666"/>
      <c r="F1792" s="4666"/>
      <c r="G1792" s="4666"/>
      <c r="H1792" s="4666"/>
      <c r="I1792" s="4666"/>
      <c r="J1792" s="4666"/>
      <c r="K1792" s="4666"/>
      <c r="L1792" s="4666"/>
      <c r="M1792" s="4666"/>
      <c r="N1792" s="4666"/>
      <c r="O1792" s="4666"/>
      <c r="P1792" s="3716" t="s">
        <v>54</v>
      </c>
      <c r="Q1792" s="3716" t="s">
        <v>55</v>
      </c>
      <c r="R1792" s="3737">
        <v>1</v>
      </c>
      <c r="S1792" s="3738">
        <f>ROUND(K1782,2)*R1792</f>
        <v>36.11</v>
      </c>
    </row>
    <row r="1793" spans="1:19" ht="45" customHeight="1" x14ac:dyDescent="0.25">
      <c r="A1793" s="4666"/>
      <c r="B1793" s="4666"/>
      <c r="C1793" s="4666"/>
      <c r="D1793" s="4666"/>
      <c r="E1793" s="4666"/>
      <c r="F1793" s="4666"/>
      <c r="G1793" s="4666"/>
      <c r="H1793" s="4666"/>
      <c r="I1793" s="4666"/>
      <c r="J1793" s="4666"/>
      <c r="K1793" s="4666"/>
      <c r="L1793" s="4666"/>
      <c r="M1793" s="4666"/>
      <c r="N1793" s="4666"/>
      <c r="O1793" s="4666"/>
      <c r="P1793" s="3716" t="s">
        <v>56</v>
      </c>
      <c r="Q1793" s="3716" t="s">
        <v>57</v>
      </c>
      <c r="R1793" s="3739">
        <v>1</v>
      </c>
      <c r="S1793" s="3740">
        <f>ROUND(K1782,2)*R1793</f>
        <v>36.11</v>
      </c>
    </row>
    <row r="1794" spans="1:19" ht="45" customHeight="1" x14ac:dyDescent="0.25">
      <c r="A1794" s="4904" t="s">
        <v>23</v>
      </c>
      <c r="B1794" s="4904" t="s">
        <v>503</v>
      </c>
      <c r="C1794" s="4904" t="s">
        <v>25</v>
      </c>
      <c r="D1794" s="4904" t="s">
        <v>504</v>
      </c>
      <c r="E1794" s="4904" t="s">
        <v>505</v>
      </c>
      <c r="F1794" s="4905">
        <f>R1794+R1795+R1796+R1797+R1798+R1799+R1800+R1801+R1802+R1803+R1804+R1805</f>
        <v>12</v>
      </c>
      <c r="G1794" s="4904" t="s">
        <v>174</v>
      </c>
      <c r="H1794" s="4906">
        <v>25.75</v>
      </c>
      <c r="I1794" s="4907">
        <v>25.75</v>
      </c>
      <c r="J1794" s="4908">
        <v>0.2288</v>
      </c>
      <c r="K1794" s="4909">
        <f>ROUND(I1794,2)+(ROUND(I1794,2)*J1794)</f>
        <v>31.6416</v>
      </c>
      <c r="L1794" s="4910">
        <f>ROUND(S1794,2)+ROUND(S1795,2)+ROUND(S1796,2)+ROUND(S1797,2)+ROUND(S1798,2)+ROUND(S1799,2)+ROUND(S1800,2)+ROUND(S1801,2)+ROUND(S1802,2)+ROUND(S1803,2)+ROUND(S1804,2)+ROUND(S1805,2)</f>
        <v>379.67999999999989</v>
      </c>
      <c r="M1794" s="4904"/>
      <c r="N1794" s="4904" t="s">
        <v>401</v>
      </c>
      <c r="O1794" s="4904" t="s">
        <v>402</v>
      </c>
      <c r="P1794" s="3741" t="s">
        <v>20</v>
      </c>
      <c r="Q1794" s="3741" t="s">
        <v>29</v>
      </c>
      <c r="R1794" s="3742">
        <v>1</v>
      </c>
      <c r="S1794" s="3743">
        <f>ROUND(K1794,2)*R1794</f>
        <v>31.64</v>
      </c>
    </row>
    <row r="1795" spans="1:19" ht="45" customHeight="1" x14ac:dyDescent="0.25">
      <c r="A1795" s="4666"/>
      <c r="B1795" s="4666"/>
      <c r="C1795" s="4666"/>
      <c r="D1795" s="4666"/>
      <c r="E1795" s="4666"/>
      <c r="F1795" s="4666"/>
      <c r="G1795" s="4666"/>
      <c r="H1795" s="4666"/>
      <c r="I1795" s="4666"/>
      <c r="J1795" s="4666"/>
      <c r="K1795" s="4666"/>
      <c r="L1795" s="4666"/>
      <c r="M1795" s="4666"/>
      <c r="N1795" s="4666"/>
      <c r="O1795" s="4666"/>
      <c r="P1795" s="3741" t="s">
        <v>30</v>
      </c>
      <c r="Q1795" s="3741" t="s">
        <v>37</v>
      </c>
      <c r="R1795" s="3744">
        <v>1</v>
      </c>
      <c r="S1795" s="3745">
        <f>ROUND(K1794,2)*R1795</f>
        <v>31.64</v>
      </c>
    </row>
    <row r="1796" spans="1:19" ht="45" customHeight="1" x14ac:dyDescent="0.25">
      <c r="A1796" s="4666"/>
      <c r="B1796" s="4666"/>
      <c r="C1796" s="4666"/>
      <c r="D1796" s="4666"/>
      <c r="E1796" s="4666"/>
      <c r="F1796" s="4666"/>
      <c r="G1796" s="4666"/>
      <c r="H1796" s="4666"/>
      <c r="I1796" s="4666"/>
      <c r="J1796" s="4666"/>
      <c r="K1796" s="4666"/>
      <c r="L1796" s="4666"/>
      <c r="M1796" s="4666"/>
      <c r="N1796" s="4666"/>
      <c r="O1796" s="4666"/>
      <c r="P1796" s="3741" t="s">
        <v>38</v>
      </c>
      <c r="Q1796" s="3741" t="s">
        <v>39</v>
      </c>
      <c r="R1796" s="3746">
        <v>1</v>
      </c>
      <c r="S1796" s="3747">
        <f>ROUND(K1794,2)*R1796</f>
        <v>31.64</v>
      </c>
    </row>
    <row r="1797" spans="1:19" ht="45" customHeight="1" x14ac:dyDescent="0.25">
      <c r="A1797" s="4666"/>
      <c r="B1797" s="4666"/>
      <c r="C1797" s="4666"/>
      <c r="D1797" s="4666"/>
      <c r="E1797" s="4666"/>
      <c r="F1797" s="4666"/>
      <c r="G1797" s="4666"/>
      <c r="H1797" s="4666"/>
      <c r="I1797" s="4666"/>
      <c r="J1797" s="4666"/>
      <c r="K1797" s="4666"/>
      <c r="L1797" s="4666"/>
      <c r="M1797" s="4666"/>
      <c r="N1797" s="4666"/>
      <c r="O1797" s="4666"/>
      <c r="P1797" s="3741" t="s">
        <v>40</v>
      </c>
      <c r="Q1797" s="3741" t="s">
        <v>41</v>
      </c>
      <c r="R1797" s="3748">
        <v>1</v>
      </c>
      <c r="S1797" s="3749">
        <f>ROUND(K1794,2)*R1797</f>
        <v>31.64</v>
      </c>
    </row>
    <row r="1798" spans="1:19" ht="45" customHeight="1" x14ac:dyDescent="0.25">
      <c r="A1798" s="4666"/>
      <c r="B1798" s="4666"/>
      <c r="C1798" s="4666"/>
      <c r="D1798" s="4666"/>
      <c r="E1798" s="4666"/>
      <c r="F1798" s="4666"/>
      <c r="G1798" s="4666"/>
      <c r="H1798" s="4666"/>
      <c r="I1798" s="4666"/>
      <c r="J1798" s="4666"/>
      <c r="K1798" s="4666"/>
      <c r="L1798" s="4666"/>
      <c r="M1798" s="4666"/>
      <c r="N1798" s="4666"/>
      <c r="O1798" s="4666"/>
      <c r="P1798" s="3741" t="s">
        <v>42</v>
      </c>
      <c r="Q1798" s="3741" t="s">
        <v>43</v>
      </c>
      <c r="R1798" s="3750">
        <v>1</v>
      </c>
      <c r="S1798" s="3751">
        <f>ROUND(K1794,2)*R1798</f>
        <v>31.64</v>
      </c>
    </row>
    <row r="1799" spans="1:19" ht="45" customHeight="1" x14ac:dyDescent="0.25">
      <c r="A1799" s="4666"/>
      <c r="B1799" s="4666"/>
      <c r="C1799" s="4666"/>
      <c r="D1799" s="4666"/>
      <c r="E1799" s="4666"/>
      <c r="F1799" s="4666"/>
      <c r="G1799" s="4666"/>
      <c r="H1799" s="4666"/>
      <c r="I1799" s="4666"/>
      <c r="J1799" s="4666"/>
      <c r="K1799" s="4666"/>
      <c r="L1799" s="4666"/>
      <c r="M1799" s="4666"/>
      <c r="N1799" s="4666"/>
      <c r="O1799" s="4666"/>
      <c r="P1799" s="3741" t="s">
        <v>44</v>
      </c>
      <c r="Q1799" s="3741" t="s">
        <v>45</v>
      </c>
      <c r="R1799" s="3752">
        <v>1</v>
      </c>
      <c r="S1799" s="3753">
        <f>ROUND(K1794,2)*R1799</f>
        <v>31.64</v>
      </c>
    </row>
    <row r="1800" spans="1:19" ht="45" customHeight="1" x14ac:dyDescent="0.25">
      <c r="A1800" s="4666"/>
      <c r="B1800" s="4666"/>
      <c r="C1800" s="4666"/>
      <c r="D1800" s="4666"/>
      <c r="E1800" s="4666"/>
      <c r="F1800" s="4666"/>
      <c r="G1800" s="4666"/>
      <c r="H1800" s="4666"/>
      <c r="I1800" s="4666"/>
      <c r="J1800" s="4666"/>
      <c r="K1800" s="4666"/>
      <c r="L1800" s="4666"/>
      <c r="M1800" s="4666"/>
      <c r="N1800" s="4666"/>
      <c r="O1800" s="4666"/>
      <c r="P1800" s="3741" t="s">
        <v>46</v>
      </c>
      <c r="Q1800" s="3741" t="s">
        <v>47</v>
      </c>
      <c r="R1800" s="3754">
        <v>1</v>
      </c>
      <c r="S1800" s="3755">
        <f>ROUND(K1794,2)*R1800</f>
        <v>31.64</v>
      </c>
    </row>
    <row r="1801" spans="1:19" ht="45" customHeight="1" x14ac:dyDescent="0.25">
      <c r="A1801" s="4666"/>
      <c r="B1801" s="4666"/>
      <c r="C1801" s="4666"/>
      <c r="D1801" s="4666"/>
      <c r="E1801" s="4666"/>
      <c r="F1801" s="4666"/>
      <c r="G1801" s="4666"/>
      <c r="H1801" s="4666"/>
      <c r="I1801" s="4666"/>
      <c r="J1801" s="4666"/>
      <c r="K1801" s="4666"/>
      <c r="L1801" s="4666"/>
      <c r="M1801" s="4666"/>
      <c r="N1801" s="4666"/>
      <c r="O1801" s="4666"/>
      <c r="P1801" s="3741" t="s">
        <v>48</v>
      </c>
      <c r="Q1801" s="3741" t="s">
        <v>49</v>
      </c>
      <c r="R1801" s="3756">
        <v>1</v>
      </c>
      <c r="S1801" s="3757">
        <f>ROUND(K1794,2)*R1801</f>
        <v>31.64</v>
      </c>
    </row>
    <row r="1802" spans="1:19" ht="45" customHeight="1" x14ac:dyDescent="0.25">
      <c r="A1802" s="4666"/>
      <c r="B1802" s="4666"/>
      <c r="C1802" s="4666"/>
      <c r="D1802" s="4666"/>
      <c r="E1802" s="4666"/>
      <c r="F1802" s="4666"/>
      <c r="G1802" s="4666"/>
      <c r="H1802" s="4666"/>
      <c r="I1802" s="4666"/>
      <c r="J1802" s="4666"/>
      <c r="K1802" s="4666"/>
      <c r="L1802" s="4666"/>
      <c r="M1802" s="4666"/>
      <c r="N1802" s="4666"/>
      <c r="O1802" s="4666"/>
      <c r="P1802" s="3741" t="s">
        <v>50</v>
      </c>
      <c r="Q1802" s="3741" t="s">
        <v>51</v>
      </c>
      <c r="R1802" s="3758">
        <v>1</v>
      </c>
      <c r="S1802" s="3759">
        <f>ROUND(K1794,2)*R1802</f>
        <v>31.64</v>
      </c>
    </row>
    <row r="1803" spans="1:19" ht="45" customHeight="1" x14ac:dyDescent="0.25">
      <c r="A1803" s="4666"/>
      <c r="B1803" s="4666"/>
      <c r="C1803" s="4666"/>
      <c r="D1803" s="4666"/>
      <c r="E1803" s="4666"/>
      <c r="F1803" s="4666"/>
      <c r="G1803" s="4666"/>
      <c r="H1803" s="4666"/>
      <c r="I1803" s="4666"/>
      <c r="J1803" s="4666"/>
      <c r="K1803" s="4666"/>
      <c r="L1803" s="4666"/>
      <c r="M1803" s="4666"/>
      <c r="N1803" s="4666"/>
      <c r="O1803" s="4666"/>
      <c r="P1803" s="3741" t="s">
        <v>52</v>
      </c>
      <c r="Q1803" s="3741" t="s">
        <v>53</v>
      </c>
      <c r="R1803" s="3760">
        <v>1</v>
      </c>
      <c r="S1803" s="3761">
        <f>ROUND(K1794,2)*R1803</f>
        <v>31.64</v>
      </c>
    </row>
    <row r="1804" spans="1:19" ht="45" customHeight="1" x14ac:dyDescent="0.25">
      <c r="A1804" s="4666"/>
      <c r="B1804" s="4666"/>
      <c r="C1804" s="4666"/>
      <c r="D1804" s="4666"/>
      <c r="E1804" s="4666"/>
      <c r="F1804" s="4666"/>
      <c r="G1804" s="4666"/>
      <c r="H1804" s="4666"/>
      <c r="I1804" s="4666"/>
      <c r="J1804" s="4666"/>
      <c r="K1804" s="4666"/>
      <c r="L1804" s="4666"/>
      <c r="M1804" s="4666"/>
      <c r="N1804" s="4666"/>
      <c r="O1804" s="4666"/>
      <c r="P1804" s="3741" t="s">
        <v>54</v>
      </c>
      <c r="Q1804" s="3741" t="s">
        <v>55</v>
      </c>
      <c r="R1804" s="3762">
        <v>1</v>
      </c>
      <c r="S1804" s="3763">
        <f>ROUND(K1794,2)*R1804</f>
        <v>31.64</v>
      </c>
    </row>
    <row r="1805" spans="1:19" ht="45" customHeight="1" x14ac:dyDescent="0.25">
      <c r="A1805" s="4666"/>
      <c r="B1805" s="4666"/>
      <c r="C1805" s="4666"/>
      <c r="D1805" s="4666"/>
      <c r="E1805" s="4666"/>
      <c r="F1805" s="4666"/>
      <c r="G1805" s="4666"/>
      <c r="H1805" s="4666"/>
      <c r="I1805" s="4666"/>
      <c r="J1805" s="4666"/>
      <c r="K1805" s="4666"/>
      <c r="L1805" s="4666"/>
      <c r="M1805" s="4666"/>
      <c r="N1805" s="4666"/>
      <c r="O1805" s="4666"/>
      <c r="P1805" s="3741" t="s">
        <v>56</v>
      </c>
      <c r="Q1805" s="3741" t="s">
        <v>57</v>
      </c>
      <c r="R1805" s="3764">
        <v>1</v>
      </c>
      <c r="S1805" s="3765">
        <f>ROUND(K1794,2)*R1805</f>
        <v>31.64</v>
      </c>
    </row>
    <row r="1806" spans="1:19" ht="45" customHeight="1" x14ac:dyDescent="0.25">
      <c r="A1806" s="4911" t="s">
        <v>23</v>
      </c>
      <c r="B1806" s="4911" t="s">
        <v>506</v>
      </c>
      <c r="C1806" s="4911" t="s">
        <v>25</v>
      </c>
      <c r="D1806" s="4911" t="s">
        <v>507</v>
      </c>
      <c r="E1806" s="4911" t="s">
        <v>508</v>
      </c>
      <c r="F1806" s="4912">
        <f>R1806+R1807+R1808+R1809+R1810+R1811+R1812+R1813+R1814+R1815+R1816+R1817</f>
        <v>12</v>
      </c>
      <c r="G1806" s="4911" t="s">
        <v>174</v>
      </c>
      <c r="H1806" s="4913">
        <v>45.66</v>
      </c>
      <c r="I1806" s="4914">
        <v>45.66</v>
      </c>
      <c r="J1806" s="4915">
        <v>0.2288</v>
      </c>
      <c r="K1806" s="4916">
        <f>ROUND(I1806,2)+(ROUND(I1806,2)*J1806)</f>
        <v>56.107007999999993</v>
      </c>
      <c r="L1806" s="4917">
        <f>ROUND(S1806,2)+ROUND(S1807,2)+ROUND(S1808,2)+ROUND(S1809,2)+ROUND(S1810,2)+ROUND(S1811,2)+ROUND(S1812,2)+ROUND(S1813,2)+ROUND(S1814,2)+ROUND(S1815,2)+ROUND(S1816,2)+ROUND(S1817,2)</f>
        <v>673.32</v>
      </c>
      <c r="M1806" s="4911"/>
      <c r="N1806" s="4911" t="s">
        <v>401</v>
      </c>
      <c r="O1806" s="4911" t="s">
        <v>402</v>
      </c>
      <c r="P1806" s="3766" t="s">
        <v>20</v>
      </c>
      <c r="Q1806" s="3766" t="s">
        <v>29</v>
      </c>
      <c r="R1806" s="3767">
        <v>1</v>
      </c>
      <c r="S1806" s="3768">
        <f>ROUND(K1806,2)*R1806</f>
        <v>56.11</v>
      </c>
    </row>
    <row r="1807" spans="1:19" ht="45" customHeight="1" x14ac:dyDescent="0.25">
      <c r="A1807" s="4666"/>
      <c r="B1807" s="4666"/>
      <c r="C1807" s="4666"/>
      <c r="D1807" s="4666"/>
      <c r="E1807" s="4666"/>
      <c r="F1807" s="4666"/>
      <c r="G1807" s="4666"/>
      <c r="H1807" s="4666"/>
      <c r="I1807" s="4666"/>
      <c r="J1807" s="4666"/>
      <c r="K1807" s="4666"/>
      <c r="L1807" s="4666"/>
      <c r="M1807" s="4666"/>
      <c r="N1807" s="4666"/>
      <c r="O1807" s="4666"/>
      <c r="P1807" s="3766" t="s">
        <v>30</v>
      </c>
      <c r="Q1807" s="3766" t="s">
        <v>37</v>
      </c>
      <c r="R1807" s="3769">
        <v>1</v>
      </c>
      <c r="S1807" s="3770">
        <f>ROUND(K1806,2)*R1807</f>
        <v>56.11</v>
      </c>
    </row>
    <row r="1808" spans="1:19" ht="45" customHeight="1" x14ac:dyDescent="0.25">
      <c r="A1808" s="4666"/>
      <c r="B1808" s="4666"/>
      <c r="C1808" s="4666"/>
      <c r="D1808" s="4666"/>
      <c r="E1808" s="4666"/>
      <c r="F1808" s="4666"/>
      <c r="G1808" s="4666"/>
      <c r="H1808" s="4666"/>
      <c r="I1808" s="4666"/>
      <c r="J1808" s="4666"/>
      <c r="K1808" s="4666"/>
      <c r="L1808" s="4666"/>
      <c r="M1808" s="4666"/>
      <c r="N1808" s="4666"/>
      <c r="O1808" s="4666"/>
      <c r="P1808" s="3766" t="s">
        <v>38</v>
      </c>
      <c r="Q1808" s="3766" t="s">
        <v>39</v>
      </c>
      <c r="R1808" s="3771">
        <v>1</v>
      </c>
      <c r="S1808" s="3772">
        <f>ROUND(K1806,2)*R1808</f>
        <v>56.11</v>
      </c>
    </row>
    <row r="1809" spans="1:19" ht="45" customHeight="1" x14ac:dyDescent="0.25">
      <c r="A1809" s="4666"/>
      <c r="B1809" s="4666"/>
      <c r="C1809" s="4666"/>
      <c r="D1809" s="4666"/>
      <c r="E1809" s="4666"/>
      <c r="F1809" s="4666"/>
      <c r="G1809" s="4666"/>
      <c r="H1809" s="4666"/>
      <c r="I1809" s="4666"/>
      <c r="J1809" s="4666"/>
      <c r="K1809" s="4666"/>
      <c r="L1809" s="4666"/>
      <c r="M1809" s="4666"/>
      <c r="N1809" s="4666"/>
      <c r="O1809" s="4666"/>
      <c r="P1809" s="3766" t="s">
        <v>40</v>
      </c>
      <c r="Q1809" s="3766" t="s">
        <v>41</v>
      </c>
      <c r="R1809" s="3773">
        <v>1</v>
      </c>
      <c r="S1809" s="3774">
        <f>ROUND(K1806,2)*R1809</f>
        <v>56.11</v>
      </c>
    </row>
    <row r="1810" spans="1:19" ht="45" customHeight="1" x14ac:dyDescent="0.25">
      <c r="A1810" s="4666"/>
      <c r="B1810" s="4666"/>
      <c r="C1810" s="4666"/>
      <c r="D1810" s="4666"/>
      <c r="E1810" s="4666"/>
      <c r="F1810" s="4666"/>
      <c r="G1810" s="4666"/>
      <c r="H1810" s="4666"/>
      <c r="I1810" s="4666"/>
      <c r="J1810" s="4666"/>
      <c r="K1810" s="4666"/>
      <c r="L1810" s="4666"/>
      <c r="M1810" s="4666"/>
      <c r="N1810" s="4666"/>
      <c r="O1810" s="4666"/>
      <c r="P1810" s="3766" t="s">
        <v>42</v>
      </c>
      <c r="Q1810" s="3766" t="s">
        <v>43</v>
      </c>
      <c r="R1810" s="3775">
        <v>1</v>
      </c>
      <c r="S1810" s="3776">
        <f>ROUND(K1806,2)*R1810</f>
        <v>56.11</v>
      </c>
    </row>
    <row r="1811" spans="1:19" ht="45" customHeight="1" x14ac:dyDescent="0.25">
      <c r="A1811" s="4666"/>
      <c r="B1811" s="4666"/>
      <c r="C1811" s="4666"/>
      <c r="D1811" s="4666"/>
      <c r="E1811" s="4666"/>
      <c r="F1811" s="4666"/>
      <c r="G1811" s="4666"/>
      <c r="H1811" s="4666"/>
      <c r="I1811" s="4666"/>
      <c r="J1811" s="4666"/>
      <c r="K1811" s="4666"/>
      <c r="L1811" s="4666"/>
      <c r="M1811" s="4666"/>
      <c r="N1811" s="4666"/>
      <c r="O1811" s="4666"/>
      <c r="P1811" s="3766" t="s">
        <v>44</v>
      </c>
      <c r="Q1811" s="3766" t="s">
        <v>45</v>
      </c>
      <c r="R1811" s="3777">
        <v>1</v>
      </c>
      <c r="S1811" s="3778">
        <f>ROUND(K1806,2)*R1811</f>
        <v>56.11</v>
      </c>
    </row>
    <row r="1812" spans="1:19" ht="45" customHeight="1" x14ac:dyDescent="0.25">
      <c r="A1812" s="4666"/>
      <c r="B1812" s="4666"/>
      <c r="C1812" s="4666"/>
      <c r="D1812" s="4666"/>
      <c r="E1812" s="4666"/>
      <c r="F1812" s="4666"/>
      <c r="G1812" s="4666"/>
      <c r="H1812" s="4666"/>
      <c r="I1812" s="4666"/>
      <c r="J1812" s="4666"/>
      <c r="K1812" s="4666"/>
      <c r="L1812" s="4666"/>
      <c r="M1812" s="4666"/>
      <c r="N1812" s="4666"/>
      <c r="O1812" s="4666"/>
      <c r="P1812" s="3766" t="s">
        <v>46</v>
      </c>
      <c r="Q1812" s="3766" t="s">
        <v>47</v>
      </c>
      <c r="R1812" s="3779">
        <v>1</v>
      </c>
      <c r="S1812" s="3780">
        <f>ROUND(K1806,2)*R1812</f>
        <v>56.11</v>
      </c>
    </row>
    <row r="1813" spans="1:19" ht="45" customHeight="1" x14ac:dyDescent="0.25">
      <c r="A1813" s="4666"/>
      <c r="B1813" s="4666"/>
      <c r="C1813" s="4666"/>
      <c r="D1813" s="4666"/>
      <c r="E1813" s="4666"/>
      <c r="F1813" s="4666"/>
      <c r="G1813" s="4666"/>
      <c r="H1813" s="4666"/>
      <c r="I1813" s="4666"/>
      <c r="J1813" s="4666"/>
      <c r="K1813" s="4666"/>
      <c r="L1813" s="4666"/>
      <c r="M1813" s="4666"/>
      <c r="N1813" s="4666"/>
      <c r="O1813" s="4666"/>
      <c r="P1813" s="3766" t="s">
        <v>48</v>
      </c>
      <c r="Q1813" s="3766" t="s">
        <v>49</v>
      </c>
      <c r="R1813" s="3781">
        <v>1</v>
      </c>
      <c r="S1813" s="3782">
        <f>ROUND(K1806,2)*R1813</f>
        <v>56.11</v>
      </c>
    </row>
    <row r="1814" spans="1:19" ht="45" customHeight="1" x14ac:dyDescent="0.25">
      <c r="A1814" s="4666"/>
      <c r="B1814" s="4666"/>
      <c r="C1814" s="4666"/>
      <c r="D1814" s="4666"/>
      <c r="E1814" s="4666"/>
      <c r="F1814" s="4666"/>
      <c r="G1814" s="4666"/>
      <c r="H1814" s="4666"/>
      <c r="I1814" s="4666"/>
      <c r="J1814" s="4666"/>
      <c r="K1814" s="4666"/>
      <c r="L1814" s="4666"/>
      <c r="M1814" s="4666"/>
      <c r="N1814" s="4666"/>
      <c r="O1814" s="4666"/>
      <c r="P1814" s="3766" t="s">
        <v>50</v>
      </c>
      <c r="Q1814" s="3766" t="s">
        <v>51</v>
      </c>
      <c r="R1814" s="3783">
        <v>1</v>
      </c>
      <c r="S1814" s="3784">
        <f>ROUND(K1806,2)*R1814</f>
        <v>56.11</v>
      </c>
    </row>
    <row r="1815" spans="1:19" ht="45" customHeight="1" x14ac:dyDescent="0.25">
      <c r="A1815" s="4666"/>
      <c r="B1815" s="4666"/>
      <c r="C1815" s="4666"/>
      <c r="D1815" s="4666"/>
      <c r="E1815" s="4666"/>
      <c r="F1815" s="4666"/>
      <c r="G1815" s="4666"/>
      <c r="H1815" s="4666"/>
      <c r="I1815" s="4666"/>
      <c r="J1815" s="4666"/>
      <c r="K1815" s="4666"/>
      <c r="L1815" s="4666"/>
      <c r="M1815" s="4666"/>
      <c r="N1815" s="4666"/>
      <c r="O1815" s="4666"/>
      <c r="P1815" s="3766" t="s">
        <v>52</v>
      </c>
      <c r="Q1815" s="3766" t="s">
        <v>53</v>
      </c>
      <c r="R1815" s="3785">
        <v>1</v>
      </c>
      <c r="S1815" s="3786">
        <f>ROUND(K1806,2)*R1815</f>
        <v>56.11</v>
      </c>
    </row>
    <row r="1816" spans="1:19" ht="45" customHeight="1" x14ac:dyDescent="0.25">
      <c r="A1816" s="4666"/>
      <c r="B1816" s="4666"/>
      <c r="C1816" s="4666"/>
      <c r="D1816" s="4666"/>
      <c r="E1816" s="4666"/>
      <c r="F1816" s="4666"/>
      <c r="G1816" s="4666"/>
      <c r="H1816" s="4666"/>
      <c r="I1816" s="4666"/>
      <c r="J1816" s="4666"/>
      <c r="K1816" s="4666"/>
      <c r="L1816" s="4666"/>
      <c r="M1816" s="4666"/>
      <c r="N1816" s="4666"/>
      <c r="O1816" s="4666"/>
      <c r="P1816" s="3766" t="s">
        <v>54</v>
      </c>
      <c r="Q1816" s="3766" t="s">
        <v>55</v>
      </c>
      <c r="R1816" s="3787">
        <v>1</v>
      </c>
      <c r="S1816" s="3788">
        <f>ROUND(K1806,2)*R1816</f>
        <v>56.11</v>
      </c>
    </row>
    <row r="1817" spans="1:19" ht="45" customHeight="1" x14ac:dyDescent="0.25">
      <c r="A1817" s="4666"/>
      <c r="B1817" s="4666"/>
      <c r="C1817" s="4666"/>
      <c r="D1817" s="4666"/>
      <c r="E1817" s="4666"/>
      <c r="F1817" s="4666"/>
      <c r="G1817" s="4666"/>
      <c r="H1817" s="4666"/>
      <c r="I1817" s="4666"/>
      <c r="J1817" s="4666"/>
      <c r="K1817" s="4666"/>
      <c r="L1817" s="4666"/>
      <c r="M1817" s="4666"/>
      <c r="N1817" s="4666"/>
      <c r="O1817" s="4666"/>
      <c r="P1817" s="3766" t="s">
        <v>56</v>
      </c>
      <c r="Q1817" s="3766" t="s">
        <v>57</v>
      </c>
      <c r="R1817" s="3789">
        <v>1</v>
      </c>
      <c r="S1817" s="3790">
        <f>ROUND(K1806,2)*R1817</f>
        <v>56.11</v>
      </c>
    </row>
    <row r="1818" spans="1:19" ht="45" customHeight="1" x14ac:dyDescent="0.25">
      <c r="A1818" s="4890" t="s">
        <v>23</v>
      </c>
      <c r="B1818" s="4890" t="s">
        <v>509</v>
      </c>
      <c r="C1818" s="4890" t="s">
        <v>25</v>
      </c>
      <c r="D1818" s="4890" t="s">
        <v>510</v>
      </c>
      <c r="E1818" s="4890" t="s">
        <v>511</v>
      </c>
      <c r="F1818" s="4891">
        <f>R1818+R1819+R1820+R1821+R1822+R1823+R1824+R1825+R1826+R1827+R1828+R1829</f>
        <v>12</v>
      </c>
      <c r="G1818" s="4890" t="s">
        <v>174</v>
      </c>
      <c r="H1818" s="4892">
        <v>11.95</v>
      </c>
      <c r="I1818" s="4893">
        <v>11.95</v>
      </c>
      <c r="J1818" s="4894">
        <v>0.2288</v>
      </c>
      <c r="K1818" s="4895">
        <f>ROUND(I1818,2)+(ROUND(I1818,2)*J1818)</f>
        <v>14.684159999999999</v>
      </c>
      <c r="L1818" s="4896">
        <f>ROUND(S1818,2)+ROUND(S1819,2)+ROUND(S1820,2)+ROUND(S1821,2)+ROUND(S1822,2)+ROUND(S1823,2)+ROUND(S1824,2)+ROUND(S1825,2)+ROUND(S1826,2)+ROUND(S1827,2)+ROUND(S1828,2)+ROUND(S1829,2)</f>
        <v>176.16000000000005</v>
      </c>
      <c r="M1818" s="4890"/>
      <c r="N1818" s="4890" t="s">
        <v>401</v>
      </c>
      <c r="O1818" s="4890" t="s">
        <v>402</v>
      </c>
      <c r="P1818" s="3791" t="s">
        <v>20</v>
      </c>
      <c r="Q1818" s="3791" t="s">
        <v>29</v>
      </c>
      <c r="R1818" s="3792">
        <v>1</v>
      </c>
      <c r="S1818" s="3793">
        <f>ROUND(K1818,2)*R1818</f>
        <v>14.68</v>
      </c>
    </row>
    <row r="1819" spans="1:19" ht="45" customHeight="1" x14ac:dyDescent="0.25">
      <c r="A1819" s="4666"/>
      <c r="B1819" s="4666"/>
      <c r="C1819" s="4666"/>
      <c r="D1819" s="4666"/>
      <c r="E1819" s="4666"/>
      <c r="F1819" s="4666"/>
      <c r="G1819" s="4666"/>
      <c r="H1819" s="4666"/>
      <c r="I1819" s="4666"/>
      <c r="J1819" s="4666"/>
      <c r="K1819" s="4666"/>
      <c r="L1819" s="4666"/>
      <c r="M1819" s="4666"/>
      <c r="N1819" s="4666"/>
      <c r="O1819" s="4666"/>
      <c r="P1819" s="3791" t="s">
        <v>30</v>
      </c>
      <c r="Q1819" s="3791" t="s">
        <v>37</v>
      </c>
      <c r="R1819" s="3794">
        <v>1</v>
      </c>
      <c r="S1819" s="3795">
        <f>ROUND(K1818,2)*R1819</f>
        <v>14.68</v>
      </c>
    </row>
    <row r="1820" spans="1:19" ht="45" customHeight="1" x14ac:dyDescent="0.25">
      <c r="A1820" s="4666"/>
      <c r="B1820" s="4666"/>
      <c r="C1820" s="4666"/>
      <c r="D1820" s="4666"/>
      <c r="E1820" s="4666"/>
      <c r="F1820" s="4666"/>
      <c r="G1820" s="4666"/>
      <c r="H1820" s="4666"/>
      <c r="I1820" s="4666"/>
      <c r="J1820" s="4666"/>
      <c r="K1820" s="4666"/>
      <c r="L1820" s="4666"/>
      <c r="M1820" s="4666"/>
      <c r="N1820" s="4666"/>
      <c r="O1820" s="4666"/>
      <c r="P1820" s="3791" t="s">
        <v>38</v>
      </c>
      <c r="Q1820" s="3791" t="s">
        <v>39</v>
      </c>
      <c r="R1820" s="3796">
        <v>1</v>
      </c>
      <c r="S1820" s="3797">
        <f>ROUND(K1818,2)*R1820</f>
        <v>14.68</v>
      </c>
    </row>
    <row r="1821" spans="1:19" ht="45" customHeight="1" x14ac:dyDescent="0.25">
      <c r="A1821" s="4666"/>
      <c r="B1821" s="4666"/>
      <c r="C1821" s="4666"/>
      <c r="D1821" s="4666"/>
      <c r="E1821" s="4666"/>
      <c r="F1821" s="4666"/>
      <c r="G1821" s="4666"/>
      <c r="H1821" s="4666"/>
      <c r="I1821" s="4666"/>
      <c r="J1821" s="4666"/>
      <c r="K1821" s="4666"/>
      <c r="L1821" s="4666"/>
      <c r="M1821" s="4666"/>
      <c r="N1821" s="4666"/>
      <c r="O1821" s="4666"/>
      <c r="P1821" s="3791" t="s">
        <v>40</v>
      </c>
      <c r="Q1821" s="3791" t="s">
        <v>41</v>
      </c>
      <c r="R1821" s="3798">
        <v>1</v>
      </c>
      <c r="S1821" s="3799">
        <f>ROUND(K1818,2)*R1821</f>
        <v>14.68</v>
      </c>
    </row>
    <row r="1822" spans="1:19" ht="45" customHeight="1" x14ac:dyDescent="0.25">
      <c r="A1822" s="4666"/>
      <c r="B1822" s="4666"/>
      <c r="C1822" s="4666"/>
      <c r="D1822" s="4666"/>
      <c r="E1822" s="4666"/>
      <c r="F1822" s="4666"/>
      <c r="G1822" s="4666"/>
      <c r="H1822" s="4666"/>
      <c r="I1822" s="4666"/>
      <c r="J1822" s="4666"/>
      <c r="K1822" s="4666"/>
      <c r="L1822" s="4666"/>
      <c r="M1822" s="4666"/>
      <c r="N1822" s="4666"/>
      <c r="O1822" s="4666"/>
      <c r="P1822" s="3791" t="s">
        <v>42</v>
      </c>
      <c r="Q1822" s="3791" t="s">
        <v>43</v>
      </c>
      <c r="R1822" s="3800">
        <v>1</v>
      </c>
      <c r="S1822" s="3801">
        <f>ROUND(K1818,2)*R1822</f>
        <v>14.68</v>
      </c>
    </row>
    <row r="1823" spans="1:19" ht="45" customHeight="1" x14ac:dyDescent="0.25">
      <c r="A1823" s="4666"/>
      <c r="B1823" s="4666"/>
      <c r="C1823" s="4666"/>
      <c r="D1823" s="4666"/>
      <c r="E1823" s="4666"/>
      <c r="F1823" s="4666"/>
      <c r="G1823" s="4666"/>
      <c r="H1823" s="4666"/>
      <c r="I1823" s="4666"/>
      <c r="J1823" s="4666"/>
      <c r="K1823" s="4666"/>
      <c r="L1823" s="4666"/>
      <c r="M1823" s="4666"/>
      <c r="N1823" s="4666"/>
      <c r="O1823" s="4666"/>
      <c r="P1823" s="3791" t="s">
        <v>44</v>
      </c>
      <c r="Q1823" s="3791" t="s">
        <v>45</v>
      </c>
      <c r="R1823" s="3802">
        <v>1</v>
      </c>
      <c r="S1823" s="3803">
        <f>ROUND(K1818,2)*R1823</f>
        <v>14.68</v>
      </c>
    </row>
    <row r="1824" spans="1:19" ht="45" customHeight="1" x14ac:dyDescent="0.25">
      <c r="A1824" s="4666"/>
      <c r="B1824" s="4666"/>
      <c r="C1824" s="4666"/>
      <c r="D1824" s="4666"/>
      <c r="E1824" s="4666"/>
      <c r="F1824" s="4666"/>
      <c r="G1824" s="4666"/>
      <c r="H1824" s="4666"/>
      <c r="I1824" s="4666"/>
      <c r="J1824" s="4666"/>
      <c r="K1824" s="4666"/>
      <c r="L1824" s="4666"/>
      <c r="M1824" s="4666"/>
      <c r="N1824" s="4666"/>
      <c r="O1824" s="4666"/>
      <c r="P1824" s="3791" t="s">
        <v>46</v>
      </c>
      <c r="Q1824" s="3791" t="s">
        <v>47</v>
      </c>
      <c r="R1824" s="3804">
        <v>1</v>
      </c>
      <c r="S1824" s="3805">
        <f>ROUND(K1818,2)*R1824</f>
        <v>14.68</v>
      </c>
    </row>
    <row r="1825" spans="1:19" ht="45" customHeight="1" x14ac:dyDescent="0.25">
      <c r="A1825" s="4666"/>
      <c r="B1825" s="4666"/>
      <c r="C1825" s="4666"/>
      <c r="D1825" s="4666"/>
      <c r="E1825" s="4666"/>
      <c r="F1825" s="4666"/>
      <c r="G1825" s="4666"/>
      <c r="H1825" s="4666"/>
      <c r="I1825" s="4666"/>
      <c r="J1825" s="4666"/>
      <c r="K1825" s="4666"/>
      <c r="L1825" s="4666"/>
      <c r="M1825" s="4666"/>
      <c r="N1825" s="4666"/>
      <c r="O1825" s="4666"/>
      <c r="P1825" s="3791" t="s">
        <v>48</v>
      </c>
      <c r="Q1825" s="3791" t="s">
        <v>49</v>
      </c>
      <c r="R1825" s="3806">
        <v>1</v>
      </c>
      <c r="S1825" s="3807">
        <f>ROUND(K1818,2)*R1825</f>
        <v>14.68</v>
      </c>
    </row>
    <row r="1826" spans="1:19" ht="45" customHeight="1" x14ac:dyDescent="0.25">
      <c r="A1826" s="4666"/>
      <c r="B1826" s="4666"/>
      <c r="C1826" s="4666"/>
      <c r="D1826" s="4666"/>
      <c r="E1826" s="4666"/>
      <c r="F1826" s="4666"/>
      <c r="G1826" s="4666"/>
      <c r="H1826" s="4666"/>
      <c r="I1826" s="4666"/>
      <c r="J1826" s="4666"/>
      <c r="K1826" s="4666"/>
      <c r="L1826" s="4666"/>
      <c r="M1826" s="4666"/>
      <c r="N1826" s="4666"/>
      <c r="O1826" s="4666"/>
      <c r="P1826" s="3791" t="s">
        <v>50</v>
      </c>
      <c r="Q1826" s="3791" t="s">
        <v>51</v>
      </c>
      <c r="R1826" s="3808">
        <v>1</v>
      </c>
      <c r="S1826" s="3809">
        <f>ROUND(K1818,2)*R1826</f>
        <v>14.68</v>
      </c>
    </row>
    <row r="1827" spans="1:19" ht="45" customHeight="1" x14ac:dyDescent="0.25">
      <c r="A1827" s="4666"/>
      <c r="B1827" s="4666"/>
      <c r="C1827" s="4666"/>
      <c r="D1827" s="4666"/>
      <c r="E1827" s="4666"/>
      <c r="F1827" s="4666"/>
      <c r="G1827" s="4666"/>
      <c r="H1827" s="4666"/>
      <c r="I1827" s="4666"/>
      <c r="J1827" s="4666"/>
      <c r="K1827" s="4666"/>
      <c r="L1827" s="4666"/>
      <c r="M1827" s="4666"/>
      <c r="N1827" s="4666"/>
      <c r="O1827" s="4666"/>
      <c r="P1827" s="3791" t="s">
        <v>52</v>
      </c>
      <c r="Q1827" s="3791" t="s">
        <v>53</v>
      </c>
      <c r="R1827" s="3810">
        <v>1</v>
      </c>
      <c r="S1827" s="3811">
        <f>ROUND(K1818,2)*R1827</f>
        <v>14.68</v>
      </c>
    </row>
    <row r="1828" spans="1:19" ht="45" customHeight="1" x14ac:dyDescent="0.25">
      <c r="A1828" s="4666"/>
      <c r="B1828" s="4666"/>
      <c r="C1828" s="4666"/>
      <c r="D1828" s="4666"/>
      <c r="E1828" s="4666"/>
      <c r="F1828" s="4666"/>
      <c r="G1828" s="4666"/>
      <c r="H1828" s="4666"/>
      <c r="I1828" s="4666"/>
      <c r="J1828" s="4666"/>
      <c r="K1828" s="4666"/>
      <c r="L1828" s="4666"/>
      <c r="M1828" s="4666"/>
      <c r="N1828" s="4666"/>
      <c r="O1828" s="4666"/>
      <c r="P1828" s="3791" t="s">
        <v>54</v>
      </c>
      <c r="Q1828" s="3791" t="s">
        <v>55</v>
      </c>
      <c r="R1828" s="3812">
        <v>1</v>
      </c>
      <c r="S1828" s="3813">
        <f>ROUND(K1818,2)*R1828</f>
        <v>14.68</v>
      </c>
    </row>
    <row r="1829" spans="1:19" ht="45" customHeight="1" x14ac:dyDescent="0.25">
      <c r="A1829" s="4666"/>
      <c r="B1829" s="4666"/>
      <c r="C1829" s="4666"/>
      <c r="D1829" s="4666"/>
      <c r="E1829" s="4666"/>
      <c r="F1829" s="4666"/>
      <c r="G1829" s="4666"/>
      <c r="H1829" s="4666"/>
      <c r="I1829" s="4666"/>
      <c r="J1829" s="4666"/>
      <c r="K1829" s="4666"/>
      <c r="L1829" s="4666"/>
      <c r="M1829" s="4666"/>
      <c r="N1829" s="4666"/>
      <c r="O1829" s="4666"/>
      <c r="P1829" s="3791" t="s">
        <v>56</v>
      </c>
      <c r="Q1829" s="3791" t="s">
        <v>57</v>
      </c>
      <c r="R1829" s="3814">
        <v>1</v>
      </c>
      <c r="S1829" s="3815">
        <f>ROUND(K1818,2)*R1829</f>
        <v>14.68</v>
      </c>
    </row>
    <row r="1830" spans="1:19" ht="45" customHeight="1" x14ac:dyDescent="0.25">
      <c r="A1830" s="4897" t="s">
        <v>23</v>
      </c>
      <c r="B1830" s="4897" t="s">
        <v>512</v>
      </c>
      <c r="C1830" s="4897" t="s">
        <v>25</v>
      </c>
      <c r="D1830" s="4897" t="s">
        <v>513</v>
      </c>
      <c r="E1830" s="4897" t="s">
        <v>514</v>
      </c>
      <c r="F1830" s="4898">
        <f>R1830+R1831+R1832+R1833+R1834+R1835+R1836+R1837+R1838+R1839+R1840+R1841</f>
        <v>40.20000000000001</v>
      </c>
      <c r="G1830" s="4897" t="s">
        <v>148</v>
      </c>
      <c r="H1830" s="4899">
        <v>22.95</v>
      </c>
      <c r="I1830" s="4900">
        <v>22.95</v>
      </c>
      <c r="J1830" s="4901">
        <v>0.2288</v>
      </c>
      <c r="K1830" s="4902">
        <f>ROUND(I1830,2)+(ROUND(I1830,2)*J1830)</f>
        <v>28.200959999999998</v>
      </c>
      <c r="L1830" s="4903">
        <f>ROUND(S1830,2)+ROUND(S1831,2)+ROUND(S1832,2)+ROUND(S1833,2)+ROUND(S1834,2)+ROUND(S1835,2)+ROUND(S1836,2)+ROUND(S1837,2)+ROUND(S1838,2)+ROUND(S1839,2)+ROUND(S1840,2)+ROUND(S1841,2)</f>
        <v>1133.6400000000001</v>
      </c>
      <c r="M1830" s="4897"/>
      <c r="N1830" s="4897" t="s">
        <v>401</v>
      </c>
      <c r="O1830" s="4897" t="s">
        <v>402</v>
      </c>
      <c r="P1830" s="3816" t="s">
        <v>20</v>
      </c>
      <c r="Q1830" s="3816" t="s">
        <v>29</v>
      </c>
      <c r="R1830" s="3817">
        <v>3.35</v>
      </c>
      <c r="S1830" s="3818">
        <f>ROUND(K1830,2)*R1830</f>
        <v>94.47</v>
      </c>
    </row>
    <row r="1831" spans="1:19" ht="45" customHeight="1" x14ac:dyDescent="0.25">
      <c r="A1831" s="4666"/>
      <c r="B1831" s="4666"/>
      <c r="C1831" s="4666"/>
      <c r="D1831" s="4666"/>
      <c r="E1831" s="4666"/>
      <c r="F1831" s="4666"/>
      <c r="G1831" s="4666"/>
      <c r="H1831" s="4666"/>
      <c r="I1831" s="4666"/>
      <c r="J1831" s="4666"/>
      <c r="K1831" s="4666"/>
      <c r="L1831" s="4666"/>
      <c r="M1831" s="4666"/>
      <c r="N1831" s="4666"/>
      <c r="O1831" s="4666"/>
      <c r="P1831" s="3816" t="s">
        <v>30</v>
      </c>
      <c r="Q1831" s="3816" t="s">
        <v>37</v>
      </c>
      <c r="R1831" s="3819">
        <v>3.35</v>
      </c>
      <c r="S1831" s="3820">
        <f>ROUND(K1830,2)*R1831</f>
        <v>94.47</v>
      </c>
    </row>
    <row r="1832" spans="1:19" ht="45" customHeight="1" x14ac:dyDescent="0.25">
      <c r="A1832" s="4666"/>
      <c r="B1832" s="4666"/>
      <c r="C1832" s="4666"/>
      <c r="D1832" s="4666"/>
      <c r="E1832" s="4666"/>
      <c r="F1832" s="4666"/>
      <c r="G1832" s="4666"/>
      <c r="H1832" s="4666"/>
      <c r="I1832" s="4666"/>
      <c r="J1832" s="4666"/>
      <c r="K1832" s="4666"/>
      <c r="L1832" s="4666"/>
      <c r="M1832" s="4666"/>
      <c r="N1832" s="4666"/>
      <c r="O1832" s="4666"/>
      <c r="P1832" s="3816" t="s">
        <v>38</v>
      </c>
      <c r="Q1832" s="3816" t="s">
        <v>39</v>
      </c>
      <c r="R1832" s="3821">
        <v>3.35</v>
      </c>
      <c r="S1832" s="3822">
        <f>ROUND(K1830,2)*R1832</f>
        <v>94.47</v>
      </c>
    </row>
    <row r="1833" spans="1:19" ht="45" customHeight="1" x14ac:dyDescent="0.25">
      <c r="A1833" s="4666"/>
      <c r="B1833" s="4666"/>
      <c r="C1833" s="4666"/>
      <c r="D1833" s="4666"/>
      <c r="E1833" s="4666"/>
      <c r="F1833" s="4666"/>
      <c r="G1833" s="4666"/>
      <c r="H1833" s="4666"/>
      <c r="I1833" s="4666"/>
      <c r="J1833" s="4666"/>
      <c r="K1833" s="4666"/>
      <c r="L1833" s="4666"/>
      <c r="M1833" s="4666"/>
      <c r="N1833" s="4666"/>
      <c r="O1833" s="4666"/>
      <c r="P1833" s="3816" t="s">
        <v>40</v>
      </c>
      <c r="Q1833" s="3816" t="s">
        <v>41</v>
      </c>
      <c r="R1833" s="3823">
        <v>3.35</v>
      </c>
      <c r="S1833" s="3824">
        <f>ROUND(K1830,2)*R1833</f>
        <v>94.47</v>
      </c>
    </row>
    <row r="1834" spans="1:19" ht="45" customHeight="1" x14ac:dyDescent="0.25">
      <c r="A1834" s="4666"/>
      <c r="B1834" s="4666"/>
      <c r="C1834" s="4666"/>
      <c r="D1834" s="4666"/>
      <c r="E1834" s="4666"/>
      <c r="F1834" s="4666"/>
      <c r="G1834" s="4666"/>
      <c r="H1834" s="4666"/>
      <c r="I1834" s="4666"/>
      <c r="J1834" s="4666"/>
      <c r="K1834" s="4666"/>
      <c r="L1834" s="4666"/>
      <c r="M1834" s="4666"/>
      <c r="N1834" s="4666"/>
      <c r="O1834" s="4666"/>
      <c r="P1834" s="3816" t="s">
        <v>42</v>
      </c>
      <c r="Q1834" s="3816" t="s">
        <v>43</v>
      </c>
      <c r="R1834" s="3825">
        <v>3.35</v>
      </c>
      <c r="S1834" s="3826">
        <f>ROUND(K1830,2)*R1834</f>
        <v>94.47</v>
      </c>
    </row>
    <row r="1835" spans="1:19" ht="45" customHeight="1" x14ac:dyDescent="0.25">
      <c r="A1835" s="4666"/>
      <c r="B1835" s="4666"/>
      <c r="C1835" s="4666"/>
      <c r="D1835" s="4666"/>
      <c r="E1835" s="4666"/>
      <c r="F1835" s="4666"/>
      <c r="G1835" s="4666"/>
      <c r="H1835" s="4666"/>
      <c r="I1835" s="4666"/>
      <c r="J1835" s="4666"/>
      <c r="K1835" s="4666"/>
      <c r="L1835" s="4666"/>
      <c r="M1835" s="4666"/>
      <c r="N1835" s="4666"/>
      <c r="O1835" s="4666"/>
      <c r="P1835" s="3816" t="s">
        <v>44</v>
      </c>
      <c r="Q1835" s="3816" t="s">
        <v>45</v>
      </c>
      <c r="R1835" s="3827">
        <v>3.35</v>
      </c>
      <c r="S1835" s="3828">
        <f>ROUND(K1830,2)*R1835</f>
        <v>94.47</v>
      </c>
    </row>
    <row r="1836" spans="1:19" ht="45" customHeight="1" x14ac:dyDescent="0.25">
      <c r="A1836" s="4666"/>
      <c r="B1836" s="4666"/>
      <c r="C1836" s="4666"/>
      <c r="D1836" s="4666"/>
      <c r="E1836" s="4666"/>
      <c r="F1836" s="4666"/>
      <c r="G1836" s="4666"/>
      <c r="H1836" s="4666"/>
      <c r="I1836" s="4666"/>
      <c r="J1836" s="4666"/>
      <c r="K1836" s="4666"/>
      <c r="L1836" s="4666"/>
      <c r="M1836" s="4666"/>
      <c r="N1836" s="4666"/>
      <c r="O1836" s="4666"/>
      <c r="P1836" s="3816" t="s">
        <v>46</v>
      </c>
      <c r="Q1836" s="3816" t="s">
        <v>47</v>
      </c>
      <c r="R1836" s="3829">
        <v>3.35</v>
      </c>
      <c r="S1836" s="3830">
        <f>ROUND(K1830,2)*R1836</f>
        <v>94.47</v>
      </c>
    </row>
    <row r="1837" spans="1:19" ht="45" customHeight="1" x14ac:dyDescent="0.25">
      <c r="A1837" s="4666"/>
      <c r="B1837" s="4666"/>
      <c r="C1837" s="4666"/>
      <c r="D1837" s="4666"/>
      <c r="E1837" s="4666"/>
      <c r="F1837" s="4666"/>
      <c r="G1837" s="4666"/>
      <c r="H1837" s="4666"/>
      <c r="I1837" s="4666"/>
      <c r="J1837" s="4666"/>
      <c r="K1837" s="4666"/>
      <c r="L1837" s="4666"/>
      <c r="M1837" s="4666"/>
      <c r="N1837" s="4666"/>
      <c r="O1837" s="4666"/>
      <c r="P1837" s="3816" t="s">
        <v>48</v>
      </c>
      <c r="Q1837" s="3816" t="s">
        <v>49</v>
      </c>
      <c r="R1837" s="3831">
        <v>3.35</v>
      </c>
      <c r="S1837" s="3832">
        <f>ROUND(K1830,2)*R1837</f>
        <v>94.47</v>
      </c>
    </row>
    <row r="1838" spans="1:19" ht="45" customHeight="1" x14ac:dyDescent="0.25">
      <c r="A1838" s="4666"/>
      <c r="B1838" s="4666"/>
      <c r="C1838" s="4666"/>
      <c r="D1838" s="4666"/>
      <c r="E1838" s="4666"/>
      <c r="F1838" s="4666"/>
      <c r="G1838" s="4666"/>
      <c r="H1838" s="4666"/>
      <c r="I1838" s="4666"/>
      <c r="J1838" s="4666"/>
      <c r="K1838" s="4666"/>
      <c r="L1838" s="4666"/>
      <c r="M1838" s="4666"/>
      <c r="N1838" s="4666"/>
      <c r="O1838" s="4666"/>
      <c r="P1838" s="3816" t="s">
        <v>50</v>
      </c>
      <c r="Q1838" s="3816" t="s">
        <v>51</v>
      </c>
      <c r="R1838" s="3833">
        <v>3.35</v>
      </c>
      <c r="S1838" s="3834">
        <f>ROUND(K1830,2)*R1838</f>
        <v>94.47</v>
      </c>
    </row>
    <row r="1839" spans="1:19" ht="45" customHeight="1" x14ac:dyDescent="0.25">
      <c r="A1839" s="4666"/>
      <c r="B1839" s="4666"/>
      <c r="C1839" s="4666"/>
      <c r="D1839" s="4666"/>
      <c r="E1839" s="4666"/>
      <c r="F1839" s="4666"/>
      <c r="G1839" s="4666"/>
      <c r="H1839" s="4666"/>
      <c r="I1839" s="4666"/>
      <c r="J1839" s="4666"/>
      <c r="K1839" s="4666"/>
      <c r="L1839" s="4666"/>
      <c r="M1839" s="4666"/>
      <c r="N1839" s="4666"/>
      <c r="O1839" s="4666"/>
      <c r="P1839" s="3816" t="s">
        <v>52</v>
      </c>
      <c r="Q1839" s="3816" t="s">
        <v>53</v>
      </c>
      <c r="R1839" s="3835">
        <v>3.35</v>
      </c>
      <c r="S1839" s="3836">
        <f>ROUND(K1830,2)*R1839</f>
        <v>94.47</v>
      </c>
    </row>
    <row r="1840" spans="1:19" ht="45" customHeight="1" x14ac:dyDescent="0.25">
      <c r="A1840" s="4666"/>
      <c r="B1840" s="4666"/>
      <c r="C1840" s="4666"/>
      <c r="D1840" s="4666"/>
      <c r="E1840" s="4666"/>
      <c r="F1840" s="4666"/>
      <c r="G1840" s="4666"/>
      <c r="H1840" s="4666"/>
      <c r="I1840" s="4666"/>
      <c r="J1840" s="4666"/>
      <c r="K1840" s="4666"/>
      <c r="L1840" s="4666"/>
      <c r="M1840" s="4666"/>
      <c r="N1840" s="4666"/>
      <c r="O1840" s="4666"/>
      <c r="P1840" s="3816" t="s">
        <v>54</v>
      </c>
      <c r="Q1840" s="3816" t="s">
        <v>55</v>
      </c>
      <c r="R1840" s="3837">
        <v>3.35</v>
      </c>
      <c r="S1840" s="3838">
        <f>ROUND(K1830,2)*R1840</f>
        <v>94.47</v>
      </c>
    </row>
    <row r="1841" spans="1:19" ht="45" customHeight="1" x14ac:dyDescent="0.25">
      <c r="A1841" s="4666"/>
      <c r="B1841" s="4666"/>
      <c r="C1841" s="4666"/>
      <c r="D1841" s="4666"/>
      <c r="E1841" s="4666"/>
      <c r="F1841" s="4666"/>
      <c r="G1841" s="4666"/>
      <c r="H1841" s="4666"/>
      <c r="I1841" s="4666"/>
      <c r="J1841" s="4666"/>
      <c r="K1841" s="4666"/>
      <c r="L1841" s="4666"/>
      <c r="M1841" s="4666"/>
      <c r="N1841" s="4666"/>
      <c r="O1841" s="4666"/>
      <c r="P1841" s="3816" t="s">
        <v>56</v>
      </c>
      <c r="Q1841" s="3816" t="s">
        <v>57</v>
      </c>
      <c r="R1841" s="3839">
        <v>3.35</v>
      </c>
      <c r="S1841" s="3840">
        <f>ROUND(K1830,2)*R1841</f>
        <v>94.47</v>
      </c>
    </row>
    <row r="1842" spans="1:19" ht="45" customHeight="1" x14ac:dyDescent="0.25">
      <c r="A1842" s="4876" t="s">
        <v>23</v>
      </c>
      <c r="B1842" s="4876" t="s">
        <v>515</v>
      </c>
      <c r="C1842" s="4876" t="s">
        <v>25</v>
      </c>
      <c r="D1842" s="4876" t="s">
        <v>516</v>
      </c>
      <c r="E1842" s="4876" t="s">
        <v>517</v>
      </c>
      <c r="F1842" s="4877">
        <f>R1842+R1843+R1844+R1845+R1846+R1847+R1848+R1849+R1850+R1851+R1852+R1853</f>
        <v>122.52000000000004</v>
      </c>
      <c r="G1842" s="4876" t="s">
        <v>148</v>
      </c>
      <c r="H1842" s="4878">
        <v>29.07</v>
      </c>
      <c r="I1842" s="4879">
        <v>29.07</v>
      </c>
      <c r="J1842" s="4880">
        <v>0.2288</v>
      </c>
      <c r="K1842" s="4881">
        <f>ROUND(I1842,2)+(ROUND(I1842,2)*J1842)</f>
        <v>35.721215999999998</v>
      </c>
      <c r="L1842" s="4882">
        <f>ROUND(S1842,2)+ROUND(S1843,2)+ROUND(S1844,2)+ROUND(S1845,2)+ROUND(S1846,2)+ROUND(S1847,2)+ROUND(S1848,2)+ROUND(S1849,2)+ROUND(S1850,2)+ROUND(S1851,2)+ROUND(S1852,2)+ROUND(S1853,2)</f>
        <v>4376.3999999999987</v>
      </c>
      <c r="M1842" s="4876"/>
      <c r="N1842" s="4876" t="s">
        <v>401</v>
      </c>
      <c r="O1842" s="4876" t="s">
        <v>402</v>
      </c>
      <c r="P1842" s="3841" t="s">
        <v>20</v>
      </c>
      <c r="Q1842" s="3841" t="s">
        <v>29</v>
      </c>
      <c r="R1842" s="3842">
        <v>10.210000000000001</v>
      </c>
      <c r="S1842" s="3843">
        <f>ROUND(K1842,2)*R1842</f>
        <v>364.70120000000003</v>
      </c>
    </row>
    <row r="1843" spans="1:19" ht="45" customHeight="1" x14ac:dyDescent="0.25">
      <c r="A1843" s="4666"/>
      <c r="B1843" s="4666"/>
      <c r="C1843" s="4666"/>
      <c r="D1843" s="4666"/>
      <c r="E1843" s="4666"/>
      <c r="F1843" s="4666"/>
      <c r="G1843" s="4666"/>
      <c r="H1843" s="4666"/>
      <c r="I1843" s="4666"/>
      <c r="J1843" s="4666"/>
      <c r="K1843" s="4666"/>
      <c r="L1843" s="4666"/>
      <c r="M1843" s="4666"/>
      <c r="N1843" s="4666"/>
      <c r="O1843" s="4666"/>
      <c r="P1843" s="3841" t="s">
        <v>30</v>
      </c>
      <c r="Q1843" s="3841" t="s">
        <v>37</v>
      </c>
      <c r="R1843" s="3844">
        <v>10.210000000000001</v>
      </c>
      <c r="S1843" s="3845">
        <f>ROUND(K1842,2)*R1843</f>
        <v>364.70120000000003</v>
      </c>
    </row>
    <row r="1844" spans="1:19" ht="45" customHeight="1" x14ac:dyDescent="0.25">
      <c r="A1844" s="4666"/>
      <c r="B1844" s="4666"/>
      <c r="C1844" s="4666"/>
      <c r="D1844" s="4666"/>
      <c r="E1844" s="4666"/>
      <c r="F1844" s="4666"/>
      <c r="G1844" s="4666"/>
      <c r="H1844" s="4666"/>
      <c r="I1844" s="4666"/>
      <c r="J1844" s="4666"/>
      <c r="K1844" s="4666"/>
      <c r="L1844" s="4666"/>
      <c r="M1844" s="4666"/>
      <c r="N1844" s="4666"/>
      <c r="O1844" s="4666"/>
      <c r="P1844" s="3841" t="s">
        <v>38</v>
      </c>
      <c r="Q1844" s="3841" t="s">
        <v>39</v>
      </c>
      <c r="R1844" s="3846">
        <v>10.210000000000001</v>
      </c>
      <c r="S1844" s="3847">
        <f>ROUND(K1842,2)*R1844</f>
        <v>364.70120000000003</v>
      </c>
    </row>
    <row r="1845" spans="1:19" ht="45" customHeight="1" x14ac:dyDescent="0.25">
      <c r="A1845" s="4666"/>
      <c r="B1845" s="4666"/>
      <c r="C1845" s="4666"/>
      <c r="D1845" s="4666"/>
      <c r="E1845" s="4666"/>
      <c r="F1845" s="4666"/>
      <c r="G1845" s="4666"/>
      <c r="H1845" s="4666"/>
      <c r="I1845" s="4666"/>
      <c r="J1845" s="4666"/>
      <c r="K1845" s="4666"/>
      <c r="L1845" s="4666"/>
      <c r="M1845" s="4666"/>
      <c r="N1845" s="4666"/>
      <c r="O1845" s="4666"/>
      <c r="P1845" s="3841" t="s">
        <v>40</v>
      </c>
      <c r="Q1845" s="3841" t="s">
        <v>41</v>
      </c>
      <c r="R1845" s="3848">
        <v>10.210000000000001</v>
      </c>
      <c r="S1845" s="3849">
        <f>ROUND(K1842,2)*R1845</f>
        <v>364.70120000000003</v>
      </c>
    </row>
    <row r="1846" spans="1:19" ht="45" customHeight="1" x14ac:dyDescent="0.25">
      <c r="A1846" s="4666"/>
      <c r="B1846" s="4666"/>
      <c r="C1846" s="4666"/>
      <c r="D1846" s="4666"/>
      <c r="E1846" s="4666"/>
      <c r="F1846" s="4666"/>
      <c r="G1846" s="4666"/>
      <c r="H1846" s="4666"/>
      <c r="I1846" s="4666"/>
      <c r="J1846" s="4666"/>
      <c r="K1846" s="4666"/>
      <c r="L1846" s="4666"/>
      <c r="M1846" s="4666"/>
      <c r="N1846" s="4666"/>
      <c r="O1846" s="4666"/>
      <c r="P1846" s="3841" t="s">
        <v>42</v>
      </c>
      <c r="Q1846" s="3841" t="s">
        <v>43</v>
      </c>
      <c r="R1846" s="3850">
        <v>10.210000000000001</v>
      </c>
      <c r="S1846" s="3851">
        <f>ROUND(K1842,2)*R1846</f>
        <v>364.70120000000003</v>
      </c>
    </row>
    <row r="1847" spans="1:19" ht="45" customHeight="1" x14ac:dyDescent="0.25">
      <c r="A1847" s="4666"/>
      <c r="B1847" s="4666"/>
      <c r="C1847" s="4666"/>
      <c r="D1847" s="4666"/>
      <c r="E1847" s="4666"/>
      <c r="F1847" s="4666"/>
      <c r="G1847" s="4666"/>
      <c r="H1847" s="4666"/>
      <c r="I1847" s="4666"/>
      <c r="J1847" s="4666"/>
      <c r="K1847" s="4666"/>
      <c r="L1847" s="4666"/>
      <c r="M1847" s="4666"/>
      <c r="N1847" s="4666"/>
      <c r="O1847" s="4666"/>
      <c r="P1847" s="3841" t="s">
        <v>44</v>
      </c>
      <c r="Q1847" s="3841" t="s">
        <v>45</v>
      </c>
      <c r="R1847" s="3852">
        <v>10.210000000000001</v>
      </c>
      <c r="S1847" s="3853">
        <f>ROUND(K1842,2)*R1847</f>
        <v>364.70120000000003</v>
      </c>
    </row>
    <row r="1848" spans="1:19" ht="45" customHeight="1" x14ac:dyDescent="0.25">
      <c r="A1848" s="4666"/>
      <c r="B1848" s="4666"/>
      <c r="C1848" s="4666"/>
      <c r="D1848" s="4666"/>
      <c r="E1848" s="4666"/>
      <c r="F1848" s="4666"/>
      <c r="G1848" s="4666"/>
      <c r="H1848" s="4666"/>
      <c r="I1848" s="4666"/>
      <c r="J1848" s="4666"/>
      <c r="K1848" s="4666"/>
      <c r="L1848" s="4666"/>
      <c r="M1848" s="4666"/>
      <c r="N1848" s="4666"/>
      <c r="O1848" s="4666"/>
      <c r="P1848" s="3841" t="s">
        <v>46</v>
      </c>
      <c r="Q1848" s="3841" t="s">
        <v>47</v>
      </c>
      <c r="R1848" s="3854">
        <v>10.210000000000001</v>
      </c>
      <c r="S1848" s="3855">
        <f>ROUND(K1842,2)*R1848</f>
        <v>364.70120000000003</v>
      </c>
    </row>
    <row r="1849" spans="1:19" ht="45" customHeight="1" x14ac:dyDescent="0.25">
      <c r="A1849" s="4666"/>
      <c r="B1849" s="4666"/>
      <c r="C1849" s="4666"/>
      <c r="D1849" s="4666"/>
      <c r="E1849" s="4666"/>
      <c r="F1849" s="4666"/>
      <c r="G1849" s="4666"/>
      <c r="H1849" s="4666"/>
      <c r="I1849" s="4666"/>
      <c r="J1849" s="4666"/>
      <c r="K1849" s="4666"/>
      <c r="L1849" s="4666"/>
      <c r="M1849" s="4666"/>
      <c r="N1849" s="4666"/>
      <c r="O1849" s="4666"/>
      <c r="P1849" s="3841" t="s">
        <v>48</v>
      </c>
      <c r="Q1849" s="3841" t="s">
        <v>49</v>
      </c>
      <c r="R1849" s="3856">
        <v>10.210000000000001</v>
      </c>
      <c r="S1849" s="3857">
        <f>ROUND(K1842,2)*R1849</f>
        <v>364.70120000000003</v>
      </c>
    </row>
    <row r="1850" spans="1:19" ht="45" customHeight="1" x14ac:dyDescent="0.25">
      <c r="A1850" s="4666"/>
      <c r="B1850" s="4666"/>
      <c r="C1850" s="4666"/>
      <c r="D1850" s="4666"/>
      <c r="E1850" s="4666"/>
      <c r="F1850" s="4666"/>
      <c r="G1850" s="4666"/>
      <c r="H1850" s="4666"/>
      <c r="I1850" s="4666"/>
      <c r="J1850" s="4666"/>
      <c r="K1850" s="4666"/>
      <c r="L1850" s="4666"/>
      <c r="M1850" s="4666"/>
      <c r="N1850" s="4666"/>
      <c r="O1850" s="4666"/>
      <c r="P1850" s="3841" t="s">
        <v>50</v>
      </c>
      <c r="Q1850" s="3841" t="s">
        <v>51</v>
      </c>
      <c r="R1850" s="3858">
        <v>10.210000000000001</v>
      </c>
      <c r="S1850" s="3859">
        <f>ROUND(K1842,2)*R1850</f>
        <v>364.70120000000003</v>
      </c>
    </row>
    <row r="1851" spans="1:19" ht="45" customHeight="1" x14ac:dyDescent="0.25">
      <c r="A1851" s="4666"/>
      <c r="B1851" s="4666"/>
      <c r="C1851" s="4666"/>
      <c r="D1851" s="4666"/>
      <c r="E1851" s="4666"/>
      <c r="F1851" s="4666"/>
      <c r="G1851" s="4666"/>
      <c r="H1851" s="4666"/>
      <c r="I1851" s="4666"/>
      <c r="J1851" s="4666"/>
      <c r="K1851" s="4666"/>
      <c r="L1851" s="4666"/>
      <c r="M1851" s="4666"/>
      <c r="N1851" s="4666"/>
      <c r="O1851" s="4666"/>
      <c r="P1851" s="3841" t="s">
        <v>52</v>
      </c>
      <c r="Q1851" s="3841" t="s">
        <v>53</v>
      </c>
      <c r="R1851" s="3860">
        <v>10.210000000000001</v>
      </c>
      <c r="S1851" s="3861">
        <f>ROUND(K1842,2)*R1851</f>
        <v>364.70120000000003</v>
      </c>
    </row>
    <row r="1852" spans="1:19" ht="45" customHeight="1" x14ac:dyDescent="0.25">
      <c r="A1852" s="4666"/>
      <c r="B1852" s="4666"/>
      <c r="C1852" s="4666"/>
      <c r="D1852" s="4666"/>
      <c r="E1852" s="4666"/>
      <c r="F1852" s="4666"/>
      <c r="G1852" s="4666"/>
      <c r="H1852" s="4666"/>
      <c r="I1852" s="4666"/>
      <c r="J1852" s="4666"/>
      <c r="K1852" s="4666"/>
      <c r="L1852" s="4666"/>
      <c r="M1852" s="4666"/>
      <c r="N1852" s="4666"/>
      <c r="O1852" s="4666"/>
      <c r="P1852" s="3841" t="s">
        <v>54</v>
      </c>
      <c r="Q1852" s="3841" t="s">
        <v>55</v>
      </c>
      <c r="R1852" s="3862">
        <v>10.210000000000001</v>
      </c>
      <c r="S1852" s="3863">
        <f>ROUND(K1842,2)*R1852</f>
        <v>364.70120000000003</v>
      </c>
    </row>
    <row r="1853" spans="1:19" ht="45" customHeight="1" x14ac:dyDescent="0.25">
      <c r="A1853" s="4666"/>
      <c r="B1853" s="4666"/>
      <c r="C1853" s="4666"/>
      <c r="D1853" s="4666"/>
      <c r="E1853" s="4666"/>
      <c r="F1853" s="4666"/>
      <c r="G1853" s="4666"/>
      <c r="H1853" s="4666"/>
      <c r="I1853" s="4666"/>
      <c r="J1853" s="4666"/>
      <c r="K1853" s="4666"/>
      <c r="L1853" s="4666"/>
      <c r="M1853" s="4666"/>
      <c r="N1853" s="4666"/>
      <c r="O1853" s="4666"/>
      <c r="P1853" s="3841" t="s">
        <v>56</v>
      </c>
      <c r="Q1853" s="3841" t="s">
        <v>57</v>
      </c>
      <c r="R1853" s="3864">
        <v>10.210000000000001</v>
      </c>
      <c r="S1853" s="3865">
        <f>ROUND(K1842,2)*R1853</f>
        <v>364.70120000000003</v>
      </c>
    </row>
    <row r="1854" spans="1:19" ht="45" customHeight="1" x14ac:dyDescent="0.25">
      <c r="A1854" s="4883" t="s">
        <v>23</v>
      </c>
      <c r="B1854" s="4883" t="s">
        <v>518</v>
      </c>
      <c r="C1854" s="4883" t="s">
        <v>25</v>
      </c>
      <c r="D1854" s="4883" t="s">
        <v>519</v>
      </c>
      <c r="E1854" s="4883" t="s">
        <v>520</v>
      </c>
      <c r="F1854" s="4884">
        <f>R1854+R1855+R1856+R1857+R1858+R1859+R1860+R1861+R1862+R1863+R1864+R1865</f>
        <v>48</v>
      </c>
      <c r="G1854" s="4883" t="s">
        <v>148</v>
      </c>
      <c r="H1854" s="4885">
        <v>14.34</v>
      </c>
      <c r="I1854" s="4886">
        <v>14.34</v>
      </c>
      <c r="J1854" s="4887">
        <v>0.2288</v>
      </c>
      <c r="K1854" s="4888">
        <f>ROUND(I1854,2)+(ROUND(I1854,2)*J1854)</f>
        <v>17.620992000000001</v>
      </c>
      <c r="L1854" s="4889">
        <f>ROUND(S1854,2)+ROUND(S1855,2)+ROUND(S1856,2)+ROUND(S1857,2)+ROUND(S1858,2)+ROUND(S1859,2)+ROUND(S1860,2)+ROUND(S1861,2)+ROUND(S1862,2)+ROUND(S1863,2)+ROUND(S1864,2)+ROUND(S1865,2)</f>
        <v>845.7600000000001</v>
      </c>
      <c r="M1854" s="4883"/>
      <c r="N1854" s="4883" t="s">
        <v>401</v>
      </c>
      <c r="O1854" s="4883" t="s">
        <v>402</v>
      </c>
      <c r="P1854" s="3866" t="s">
        <v>20</v>
      </c>
      <c r="Q1854" s="3866" t="s">
        <v>29</v>
      </c>
      <c r="R1854" s="3867">
        <v>4</v>
      </c>
      <c r="S1854" s="3868">
        <f>ROUND(K1854,2)*R1854</f>
        <v>70.48</v>
      </c>
    </row>
    <row r="1855" spans="1:19" ht="45" customHeight="1" x14ac:dyDescent="0.25">
      <c r="A1855" s="4666"/>
      <c r="B1855" s="4666"/>
      <c r="C1855" s="4666"/>
      <c r="D1855" s="4666"/>
      <c r="E1855" s="4666"/>
      <c r="F1855" s="4666"/>
      <c r="G1855" s="4666"/>
      <c r="H1855" s="4666"/>
      <c r="I1855" s="4666"/>
      <c r="J1855" s="4666"/>
      <c r="K1855" s="4666"/>
      <c r="L1855" s="4666"/>
      <c r="M1855" s="4666"/>
      <c r="N1855" s="4666"/>
      <c r="O1855" s="4666"/>
      <c r="P1855" s="3866" t="s">
        <v>30</v>
      </c>
      <c r="Q1855" s="3866" t="s">
        <v>37</v>
      </c>
      <c r="R1855" s="3869">
        <v>4</v>
      </c>
      <c r="S1855" s="3870">
        <f>ROUND(K1854,2)*R1855</f>
        <v>70.48</v>
      </c>
    </row>
    <row r="1856" spans="1:19" ht="45" customHeight="1" x14ac:dyDescent="0.25">
      <c r="A1856" s="4666"/>
      <c r="B1856" s="4666"/>
      <c r="C1856" s="4666"/>
      <c r="D1856" s="4666"/>
      <c r="E1856" s="4666"/>
      <c r="F1856" s="4666"/>
      <c r="G1856" s="4666"/>
      <c r="H1856" s="4666"/>
      <c r="I1856" s="4666"/>
      <c r="J1856" s="4666"/>
      <c r="K1856" s="4666"/>
      <c r="L1856" s="4666"/>
      <c r="M1856" s="4666"/>
      <c r="N1856" s="4666"/>
      <c r="O1856" s="4666"/>
      <c r="P1856" s="3866" t="s">
        <v>38</v>
      </c>
      <c r="Q1856" s="3866" t="s">
        <v>39</v>
      </c>
      <c r="R1856" s="3871">
        <v>4</v>
      </c>
      <c r="S1856" s="3872">
        <f>ROUND(K1854,2)*R1856</f>
        <v>70.48</v>
      </c>
    </row>
    <row r="1857" spans="1:19" ht="45" customHeight="1" x14ac:dyDescent="0.25">
      <c r="A1857" s="4666"/>
      <c r="B1857" s="4666"/>
      <c r="C1857" s="4666"/>
      <c r="D1857" s="4666"/>
      <c r="E1857" s="4666"/>
      <c r="F1857" s="4666"/>
      <c r="G1857" s="4666"/>
      <c r="H1857" s="4666"/>
      <c r="I1857" s="4666"/>
      <c r="J1857" s="4666"/>
      <c r="K1857" s="4666"/>
      <c r="L1857" s="4666"/>
      <c r="M1857" s="4666"/>
      <c r="N1857" s="4666"/>
      <c r="O1857" s="4666"/>
      <c r="P1857" s="3866" t="s">
        <v>40</v>
      </c>
      <c r="Q1857" s="3866" t="s">
        <v>41</v>
      </c>
      <c r="R1857" s="3873">
        <v>4</v>
      </c>
      <c r="S1857" s="3874">
        <f>ROUND(K1854,2)*R1857</f>
        <v>70.48</v>
      </c>
    </row>
    <row r="1858" spans="1:19" ht="45" customHeight="1" x14ac:dyDescent="0.25">
      <c r="A1858" s="4666"/>
      <c r="B1858" s="4666"/>
      <c r="C1858" s="4666"/>
      <c r="D1858" s="4666"/>
      <c r="E1858" s="4666"/>
      <c r="F1858" s="4666"/>
      <c r="G1858" s="4666"/>
      <c r="H1858" s="4666"/>
      <c r="I1858" s="4666"/>
      <c r="J1858" s="4666"/>
      <c r="K1858" s="4666"/>
      <c r="L1858" s="4666"/>
      <c r="M1858" s="4666"/>
      <c r="N1858" s="4666"/>
      <c r="O1858" s="4666"/>
      <c r="P1858" s="3866" t="s">
        <v>42</v>
      </c>
      <c r="Q1858" s="3866" t="s">
        <v>43</v>
      </c>
      <c r="R1858" s="3875">
        <v>4</v>
      </c>
      <c r="S1858" s="3876">
        <f>ROUND(K1854,2)*R1858</f>
        <v>70.48</v>
      </c>
    </row>
    <row r="1859" spans="1:19" ht="45" customHeight="1" x14ac:dyDescent="0.25">
      <c r="A1859" s="4666"/>
      <c r="B1859" s="4666"/>
      <c r="C1859" s="4666"/>
      <c r="D1859" s="4666"/>
      <c r="E1859" s="4666"/>
      <c r="F1859" s="4666"/>
      <c r="G1859" s="4666"/>
      <c r="H1859" s="4666"/>
      <c r="I1859" s="4666"/>
      <c r="J1859" s="4666"/>
      <c r="K1859" s="4666"/>
      <c r="L1859" s="4666"/>
      <c r="M1859" s="4666"/>
      <c r="N1859" s="4666"/>
      <c r="O1859" s="4666"/>
      <c r="P1859" s="3866" t="s">
        <v>44</v>
      </c>
      <c r="Q1859" s="3866" t="s">
        <v>45</v>
      </c>
      <c r="R1859" s="3877">
        <v>4</v>
      </c>
      <c r="S1859" s="3878">
        <f>ROUND(K1854,2)*R1859</f>
        <v>70.48</v>
      </c>
    </row>
    <row r="1860" spans="1:19" ht="45" customHeight="1" x14ac:dyDescent="0.25">
      <c r="A1860" s="4666"/>
      <c r="B1860" s="4666"/>
      <c r="C1860" s="4666"/>
      <c r="D1860" s="4666"/>
      <c r="E1860" s="4666"/>
      <c r="F1860" s="4666"/>
      <c r="G1860" s="4666"/>
      <c r="H1860" s="4666"/>
      <c r="I1860" s="4666"/>
      <c r="J1860" s="4666"/>
      <c r="K1860" s="4666"/>
      <c r="L1860" s="4666"/>
      <c r="M1860" s="4666"/>
      <c r="N1860" s="4666"/>
      <c r="O1860" s="4666"/>
      <c r="P1860" s="3866" t="s">
        <v>46</v>
      </c>
      <c r="Q1860" s="3866" t="s">
        <v>47</v>
      </c>
      <c r="R1860" s="3879">
        <v>4</v>
      </c>
      <c r="S1860" s="3880">
        <f>ROUND(K1854,2)*R1860</f>
        <v>70.48</v>
      </c>
    </row>
    <row r="1861" spans="1:19" ht="45" customHeight="1" x14ac:dyDescent="0.25">
      <c r="A1861" s="4666"/>
      <c r="B1861" s="4666"/>
      <c r="C1861" s="4666"/>
      <c r="D1861" s="4666"/>
      <c r="E1861" s="4666"/>
      <c r="F1861" s="4666"/>
      <c r="G1861" s="4666"/>
      <c r="H1861" s="4666"/>
      <c r="I1861" s="4666"/>
      <c r="J1861" s="4666"/>
      <c r="K1861" s="4666"/>
      <c r="L1861" s="4666"/>
      <c r="M1861" s="4666"/>
      <c r="N1861" s="4666"/>
      <c r="O1861" s="4666"/>
      <c r="P1861" s="3866" t="s">
        <v>48</v>
      </c>
      <c r="Q1861" s="3866" t="s">
        <v>49</v>
      </c>
      <c r="R1861" s="3881">
        <v>4</v>
      </c>
      <c r="S1861" s="3882">
        <f>ROUND(K1854,2)*R1861</f>
        <v>70.48</v>
      </c>
    </row>
    <row r="1862" spans="1:19" ht="45" customHeight="1" x14ac:dyDescent="0.25">
      <c r="A1862" s="4666"/>
      <c r="B1862" s="4666"/>
      <c r="C1862" s="4666"/>
      <c r="D1862" s="4666"/>
      <c r="E1862" s="4666"/>
      <c r="F1862" s="4666"/>
      <c r="G1862" s="4666"/>
      <c r="H1862" s="4666"/>
      <c r="I1862" s="4666"/>
      <c r="J1862" s="4666"/>
      <c r="K1862" s="4666"/>
      <c r="L1862" s="4666"/>
      <c r="M1862" s="4666"/>
      <c r="N1862" s="4666"/>
      <c r="O1862" s="4666"/>
      <c r="P1862" s="3866" t="s">
        <v>50</v>
      </c>
      <c r="Q1862" s="3866" t="s">
        <v>51</v>
      </c>
      <c r="R1862" s="3883">
        <v>4</v>
      </c>
      <c r="S1862" s="3884">
        <f>ROUND(K1854,2)*R1862</f>
        <v>70.48</v>
      </c>
    </row>
    <row r="1863" spans="1:19" ht="45" customHeight="1" x14ac:dyDescent="0.25">
      <c r="A1863" s="4666"/>
      <c r="B1863" s="4666"/>
      <c r="C1863" s="4666"/>
      <c r="D1863" s="4666"/>
      <c r="E1863" s="4666"/>
      <c r="F1863" s="4666"/>
      <c r="G1863" s="4666"/>
      <c r="H1863" s="4666"/>
      <c r="I1863" s="4666"/>
      <c r="J1863" s="4666"/>
      <c r="K1863" s="4666"/>
      <c r="L1863" s="4666"/>
      <c r="M1863" s="4666"/>
      <c r="N1863" s="4666"/>
      <c r="O1863" s="4666"/>
      <c r="P1863" s="3866" t="s">
        <v>52</v>
      </c>
      <c r="Q1863" s="3866" t="s">
        <v>53</v>
      </c>
      <c r="R1863" s="3885">
        <v>4</v>
      </c>
      <c r="S1863" s="3886">
        <f>ROUND(K1854,2)*R1863</f>
        <v>70.48</v>
      </c>
    </row>
    <row r="1864" spans="1:19" ht="45" customHeight="1" x14ac:dyDescent="0.25">
      <c r="A1864" s="4666"/>
      <c r="B1864" s="4666"/>
      <c r="C1864" s="4666"/>
      <c r="D1864" s="4666"/>
      <c r="E1864" s="4666"/>
      <c r="F1864" s="4666"/>
      <c r="G1864" s="4666"/>
      <c r="H1864" s="4666"/>
      <c r="I1864" s="4666"/>
      <c r="J1864" s="4666"/>
      <c r="K1864" s="4666"/>
      <c r="L1864" s="4666"/>
      <c r="M1864" s="4666"/>
      <c r="N1864" s="4666"/>
      <c r="O1864" s="4666"/>
      <c r="P1864" s="3866" t="s">
        <v>54</v>
      </c>
      <c r="Q1864" s="3866" t="s">
        <v>55</v>
      </c>
      <c r="R1864" s="3887">
        <v>4</v>
      </c>
      <c r="S1864" s="3888">
        <f>ROUND(K1854,2)*R1864</f>
        <v>70.48</v>
      </c>
    </row>
    <row r="1865" spans="1:19" ht="45" customHeight="1" x14ac:dyDescent="0.25">
      <c r="A1865" s="4666"/>
      <c r="B1865" s="4666"/>
      <c r="C1865" s="4666"/>
      <c r="D1865" s="4666"/>
      <c r="E1865" s="4666"/>
      <c r="F1865" s="4666"/>
      <c r="G1865" s="4666"/>
      <c r="H1865" s="4666"/>
      <c r="I1865" s="4666"/>
      <c r="J1865" s="4666"/>
      <c r="K1865" s="4666"/>
      <c r="L1865" s="4666"/>
      <c r="M1865" s="4666"/>
      <c r="N1865" s="4666"/>
      <c r="O1865" s="4666"/>
      <c r="P1865" s="3866" t="s">
        <v>56</v>
      </c>
      <c r="Q1865" s="3866" t="s">
        <v>57</v>
      </c>
      <c r="R1865" s="3889">
        <v>4</v>
      </c>
      <c r="S1865" s="3890">
        <f>ROUND(K1854,2)*R1865</f>
        <v>70.48</v>
      </c>
    </row>
    <row r="1866" spans="1:19" ht="45" customHeight="1" x14ac:dyDescent="0.25">
      <c r="A1866" s="4862" t="s">
        <v>23</v>
      </c>
      <c r="B1866" s="4862" t="s">
        <v>521</v>
      </c>
      <c r="C1866" s="4862" t="s">
        <v>25</v>
      </c>
      <c r="D1866" s="4862" t="s">
        <v>522</v>
      </c>
      <c r="E1866" s="4862" t="s">
        <v>523</v>
      </c>
      <c r="F1866" s="4863">
        <f>R1866+R1867+R1868+R1869+R1870+R1871+R1872+R1873+R1874+R1875+R1876+R1877</f>
        <v>405.60000000000008</v>
      </c>
      <c r="G1866" s="4862" t="s">
        <v>148</v>
      </c>
      <c r="H1866" s="4864">
        <v>40.479999999999997</v>
      </c>
      <c r="I1866" s="4865">
        <v>40.479999999999997</v>
      </c>
      <c r="J1866" s="4866">
        <v>0.2288</v>
      </c>
      <c r="K1866" s="4867">
        <f>ROUND(I1866,2)+(ROUND(I1866,2)*J1866)</f>
        <v>49.741823999999994</v>
      </c>
      <c r="L1866" s="4868">
        <f>ROUND(S1866,2)+ROUND(S1867,2)+ROUND(S1868,2)+ROUND(S1869,2)+ROUND(S1870,2)+ROUND(S1871,2)+ROUND(S1872,2)+ROUND(S1873,2)+ROUND(S1874,2)+ROUND(S1875,2)+ROUND(S1876,2)+ROUND(S1877,2)</f>
        <v>20174.519999999993</v>
      </c>
      <c r="M1866" s="4862"/>
      <c r="N1866" s="4862" t="s">
        <v>401</v>
      </c>
      <c r="O1866" s="4862" t="s">
        <v>402</v>
      </c>
      <c r="P1866" s="3891" t="s">
        <v>20</v>
      </c>
      <c r="Q1866" s="3891" t="s">
        <v>29</v>
      </c>
      <c r="R1866" s="3892">
        <v>33.799999999999997</v>
      </c>
      <c r="S1866" s="3893">
        <f>ROUND(K1866,2)*R1866</f>
        <v>1681.212</v>
      </c>
    </row>
    <row r="1867" spans="1:19" ht="45" customHeight="1" x14ac:dyDescent="0.25">
      <c r="A1867" s="4666"/>
      <c r="B1867" s="4666"/>
      <c r="C1867" s="4666"/>
      <c r="D1867" s="4666"/>
      <c r="E1867" s="4666"/>
      <c r="F1867" s="4666"/>
      <c r="G1867" s="4666"/>
      <c r="H1867" s="4666"/>
      <c r="I1867" s="4666"/>
      <c r="J1867" s="4666"/>
      <c r="K1867" s="4666"/>
      <c r="L1867" s="4666"/>
      <c r="M1867" s="4666"/>
      <c r="N1867" s="4666"/>
      <c r="O1867" s="4666"/>
      <c r="P1867" s="3891" t="s">
        <v>30</v>
      </c>
      <c r="Q1867" s="3891" t="s">
        <v>37</v>
      </c>
      <c r="R1867" s="3894">
        <v>33.799999999999997</v>
      </c>
      <c r="S1867" s="3895">
        <f>ROUND(K1866,2)*R1867</f>
        <v>1681.212</v>
      </c>
    </row>
    <row r="1868" spans="1:19" ht="45" customHeight="1" x14ac:dyDescent="0.25">
      <c r="A1868" s="4666"/>
      <c r="B1868" s="4666"/>
      <c r="C1868" s="4666"/>
      <c r="D1868" s="4666"/>
      <c r="E1868" s="4666"/>
      <c r="F1868" s="4666"/>
      <c r="G1868" s="4666"/>
      <c r="H1868" s="4666"/>
      <c r="I1868" s="4666"/>
      <c r="J1868" s="4666"/>
      <c r="K1868" s="4666"/>
      <c r="L1868" s="4666"/>
      <c r="M1868" s="4666"/>
      <c r="N1868" s="4666"/>
      <c r="O1868" s="4666"/>
      <c r="P1868" s="3891" t="s">
        <v>38</v>
      </c>
      <c r="Q1868" s="3891" t="s">
        <v>39</v>
      </c>
      <c r="R1868" s="3896">
        <v>33.799999999999997</v>
      </c>
      <c r="S1868" s="3897">
        <f>ROUND(K1866,2)*R1868</f>
        <v>1681.212</v>
      </c>
    </row>
    <row r="1869" spans="1:19" ht="45" customHeight="1" x14ac:dyDescent="0.25">
      <c r="A1869" s="4666"/>
      <c r="B1869" s="4666"/>
      <c r="C1869" s="4666"/>
      <c r="D1869" s="4666"/>
      <c r="E1869" s="4666"/>
      <c r="F1869" s="4666"/>
      <c r="G1869" s="4666"/>
      <c r="H1869" s="4666"/>
      <c r="I1869" s="4666"/>
      <c r="J1869" s="4666"/>
      <c r="K1869" s="4666"/>
      <c r="L1869" s="4666"/>
      <c r="M1869" s="4666"/>
      <c r="N1869" s="4666"/>
      <c r="O1869" s="4666"/>
      <c r="P1869" s="3891" t="s">
        <v>40</v>
      </c>
      <c r="Q1869" s="3891" t="s">
        <v>41</v>
      </c>
      <c r="R1869" s="3898">
        <v>33.799999999999997</v>
      </c>
      <c r="S1869" s="3899">
        <f>ROUND(K1866,2)*R1869</f>
        <v>1681.212</v>
      </c>
    </row>
    <row r="1870" spans="1:19" ht="45" customHeight="1" x14ac:dyDescent="0.25">
      <c r="A1870" s="4666"/>
      <c r="B1870" s="4666"/>
      <c r="C1870" s="4666"/>
      <c r="D1870" s="4666"/>
      <c r="E1870" s="4666"/>
      <c r="F1870" s="4666"/>
      <c r="G1870" s="4666"/>
      <c r="H1870" s="4666"/>
      <c r="I1870" s="4666"/>
      <c r="J1870" s="4666"/>
      <c r="K1870" s="4666"/>
      <c r="L1870" s="4666"/>
      <c r="M1870" s="4666"/>
      <c r="N1870" s="4666"/>
      <c r="O1870" s="4666"/>
      <c r="P1870" s="3891" t="s">
        <v>42</v>
      </c>
      <c r="Q1870" s="3891" t="s">
        <v>43</v>
      </c>
      <c r="R1870" s="3900">
        <v>33.799999999999997</v>
      </c>
      <c r="S1870" s="3901">
        <f>ROUND(K1866,2)*R1870</f>
        <v>1681.212</v>
      </c>
    </row>
    <row r="1871" spans="1:19" ht="45" customHeight="1" x14ac:dyDescent="0.25">
      <c r="A1871" s="4666"/>
      <c r="B1871" s="4666"/>
      <c r="C1871" s="4666"/>
      <c r="D1871" s="4666"/>
      <c r="E1871" s="4666"/>
      <c r="F1871" s="4666"/>
      <c r="G1871" s="4666"/>
      <c r="H1871" s="4666"/>
      <c r="I1871" s="4666"/>
      <c r="J1871" s="4666"/>
      <c r="K1871" s="4666"/>
      <c r="L1871" s="4666"/>
      <c r="M1871" s="4666"/>
      <c r="N1871" s="4666"/>
      <c r="O1871" s="4666"/>
      <c r="P1871" s="3891" t="s">
        <v>44</v>
      </c>
      <c r="Q1871" s="3891" t="s">
        <v>45</v>
      </c>
      <c r="R1871" s="3902">
        <v>33.799999999999997</v>
      </c>
      <c r="S1871" s="3903">
        <f>ROUND(K1866,2)*R1871</f>
        <v>1681.212</v>
      </c>
    </row>
    <row r="1872" spans="1:19" ht="45" customHeight="1" x14ac:dyDescent="0.25">
      <c r="A1872" s="4666"/>
      <c r="B1872" s="4666"/>
      <c r="C1872" s="4666"/>
      <c r="D1872" s="4666"/>
      <c r="E1872" s="4666"/>
      <c r="F1872" s="4666"/>
      <c r="G1872" s="4666"/>
      <c r="H1872" s="4666"/>
      <c r="I1872" s="4666"/>
      <c r="J1872" s="4666"/>
      <c r="K1872" s="4666"/>
      <c r="L1872" s="4666"/>
      <c r="M1872" s="4666"/>
      <c r="N1872" s="4666"/>
      <c r="O1872" s="4666"/>
      <c r="P1872" s="3891" t="s">
        <v>46</v>
      </c>
      <c r="Q1872" s="3891" t="s">
        <v>47</v>
      </c>
      <c r="R1872" s="3904">
        <v>33.799999999999997</v>
      </c>
      <c r="S1872" s="3905">
        <f>ROUND(K1866,2)*R1872</f>
        <v>1681.212</v>
      </c>
    </row>
    <row r="1873" spans="1:19" ht="45" customHeight="1" x14ac:dyDescent="0.25">
      <c r="A1873" s="4666"/>
      <c r="B1873" s="4666"/>
      <c r="C1873" s="4666"/>
      <c r="D1873" s="4666"/>
      <c r="E1873" s="4666"/>
      <c r="F1873" s="4666"/>
      <c r="G1873" s="4666"/>
      <c r="H1873" s="4666"/>
      <c r="I1873" s="4666"/>
      <c r="J1873" s="4666"/>
      <c r="K1873" s="4666"/>
      <c r="L1873" s="4666"/>
      <c r="M1873" s="4666"/>
      <c r="N1873" s="4666"/>
      <c r="O1873" s="4666"/>
      <c r="P1873" s="3891" t="s">
        <v>48</v>
      </c>
      <c r="Q1873" s="3891" t="s">
        <v>49</v>
      </c>
      <c r="R1873" s="3906">
        <v>33.799999999999997</v>
      </c>
      <c r="S1873" s="3907">
        <f>ROUND(K1866,2)*R1873</f>
        <v>1681.212</v>
      </c>
    </row>
    <row r="1874" spans="1:19" ht="45" customHeight="1" x14ac:dyDescent="0.25">
      <c r="A1874" s="4666"/>
      <c r="B1874" s="4666"/>
      <c r="C1874" s="4666"/>
      <c r="D1874" s="4666"/>
      <c r="E1874" s="4666"/>
      <c r="F1874" s="4666"/>
      <c r="G1874" s="4666"/>
      <c r="H1874" s="4666"/>
      <c r="I1874" s="4666"/>
      <c r="J1874" s="4666"/>
      <c r="K1874" s="4666"/>
      <c r="L1874" s="4666"/>
      <c r="M1874" s="4666"/>
      <c r="N1874" s="4666"/>
      <c r="O1874" s="4666"/>
      <c r="P1874" s="3891" t="s">
        <v>50</v>
      </c>
      <c r="Q1874" s="3891" t="s">
        <v>51</v>
      </c>
      <c r="R1874" s="3908">
        <v>33.799999999999997</v>
      </c>
      <c r="S1874" s="3909">
        <f>ROUND(K1866,2)*R1874</f>
        <v>1681.212</v>
      </c>
    </row>
    <row r="1875" spans="1:19" ht="45" customHeight="1" x14ac:dyDescent="0.25">
      <c r="A1875" s="4666"/>
      <c r="B1875" s="4666"/>
      <c r="C1875" s="4666"/>
      <c r="D1875" s="4666"/>
      <c r="E1875" s="4666"/>
      <c r="F1875" s="4666"/>
      <c r="G1875" s="4666"/>
      <c r="H1875" s="4666"/>
      <c r="I1875" s="4666"/>
      <c r="J1875" s="4666"/>
      <c r="K1875" s="4666"/>
      <c r="L1875" s="4666"/>
      <c r="M1875" s="4666"/>
      <c r="N1875" s="4666"/>
      <c r="O1875" s="4666"/>
      <c r="P1875" s="3891" t="s">
        <v>52</v>
      </c>
      <c r="Q1875" s="3891" t="s">
        <v>53</v>
      </c>
      <c r="R1875" s="3910">
        <v>33.799999999999997</v>
      </c>
      <c r="S1875" s="3911">
        <f>ROUND(K1866,2)*R1875</f>
        <v>1681.212</v>
      </c>
    </row>
    <row r="1876" spans="1:19" ht="45" customHeight="1" x14ac:dyDescent="0.25">
      <c r="A1876" s="4666"/>
      <c r="B1876" s="4666"/>
      <c r="C1876" s="4666"/>
      <c r="D1876" s="4666"/>
      <c r="E1876" s="4666"/>
      <c r="F1876" s="4666"/>
      <c r="G1876" s="4666"/>
      <c r="H1876" s="4666"/>
      <c r="I1876" s="4666"/>
      <c r="J1876" s="4666"/>
      <c r="K1876" s="4666"/>
      <c r="L1876" s="4666"/>
      <c r="M1876" s="4666"/>
      <c r="N1876" s="4666"/>
      <c r="O1876" s="4666"/>
      <c r="P1876" s="3891" t="s">
        <v>54</v>
      </c>
      <c r="Q1876" s="3891" t="s">
        <v>55</v>
      </c>
      <c r="R1876" s="3912">
        <v>33.799999999999997</v>
      </c>
      <c r="S1876" s="3913">
        <f>ROUND(K1866,2)*R1876</f>
        <v>1681.212</v>
      </c>
    </row>
    <row r="1877" spans="1:19" ht="45" customHeight="1" x14ac:dyDescent="0.25">
      <c r="A1877" s="4666"/>
      <c r="B1877" s="4666"/>
      <c r="C1877" s="4666"/>
      <c r="D1877" s="4666"/>
      <c r="E1877" s="4666"/>
      <c r="F1877" s="4666"/>
      <c r="G1877" s="4666"/>
      <c r="H1877" s="4666"/>
      <c r="I1877" s="4666"/>
      <c r="J1877" s="4666"/>
      <c r="K1877" s="4666"/>
      <c r="L1877" s="4666"/>
      <c r="M1877" s="4666"/>
      <c r="N1877" s="4666"/>
      <c r="O1877" s="4666"/>
      <c r="P1877" s="3891" t="s">
        <v>56</v>
      </c>
      <c r="Q1877" s="3891" t="s">
        <v>57</v>
      </c>
      <c r="R1877" s="3914">
        <v>33.799999999999997</v>
      </c>
      <c r="S1877" s="3915">
        <f>ROUND(K1866,2)*R1877</f>
        <v>1681.212</v>
      </c>
    </row>
    <row r="1878" spans="1:19" ht="45" customHeight="1" x14ac:dyDescent="0.25">
      <c r="A1878" s="4869" t="s">
        <v>23</v>
      </c>
      <c r="B1878" s="4869" t="s">
        <v>524</v>
      </c>
      <c r="C1878" s="4869" t="s">
        <v>25</v>
      </c>
      <c r="D1878" s="4869" t="s">
        <v>525</v>
      </c>
      <c r="E1878" s="4869" t="s">
        <v>526</v>
      </c>
      <c r="F1878" s="4870">
        <f>R1878+R1879+R1880+R1881+R1882+R1883+R1884+R1885+R1886+R1887+R1888+R1889</f>
        <v>60</v>
      </c>
      <c r="G1878" s="4869" t="s">
        <v>174</v>
      </c>
      <c r="H1878" s="4871">
        <v>585.03</v>
      </c>
      <c r="I1878" s="4872">
        <v>585.03</v>
      </c>
      <c r="J1878" s="4873">
        <v>0.2288</v>
      </c>
      <c r="K1878" s="4874">
        <f>ROUND(I1878,2)+(ROUND(I1878,2)*J1878)</f>
        <v>718.88486399999999</v>
      </c>
      <c r="L1878" s="4875">
        <f>ROUND(S1878,2)+ROUND(S1879,2)+ROUND(S1880,2)+ROUND(S1881,2)+ROUND(S1882,2)+ROUND(S1883,2)+ROUND(S1884,2)+ROUND(S1885,2)+ROUND(S1886,2)+ROUND(S1887,2)+ROUND(S1888,2)+ROUND(S1889,2)</f>
        <v>43132.80000000001</v>
      </c>
      <c r="M1878" s="4869"/>
      <c r="N1878" s="4869" t="s">
        <v>401</v>
      </c>
      <c r="O1878" s="4869" t="s">
        <v>402</v>
      </c>
      <c r="P1878" s="3916" t="s">
        <v>20</v>
      </c>
      <c r="Q1878" s="3916" t="s">
        <v>29</v>
      </c>
      <c r="R1878" s="3917">
        <v>5</v>
      </c>
      <c r="S1878" s="3918">
        <f>ROUND(K1878,2)*R1878</f>
        <v>3594.4</v>
      </c>
    </row>
    <row r="1879" spans="1:19" ht="45" customHeight="1" x14ac:dyDescent="0.25">
      <c r="A1879" s="4666"/>
      <c r="B1879" s="4666"/>
      <c r="C1879" s="4666"/>
      <c r="D1879" s="4666"/>
      <c r="E1879" s="4666"/>
      <c r="F1879" s="4666"/>
      <c r="G1879" s="4666"/>
      <c r="H1879" s="4666"/>
      <c r="I1879" s="4666"/>
      <c r="J1879" s="4666"/>
      <c r="K1879" s="4666"/>
      <c r="L1879" s="4666"/>
      <c r="M1879" s="4666"/>
      <c r="N1879" s="4666"/>
      <c r="O1879" s="4666"/>
      <c r="P1879" s="3916" t="s">
        <v>30</v>
      </c>
      <c r="Q1879" s="3916" t="s">
        <v>37</v>
      </c>
      <c r="R1879" s="3919">
        <v>5</v>
      </c>
      <c r="S1879" s="3920">
        <f>ROUND(K1878,2)*R1879</f>
        <v>3594.4</v>
      </c>
    </row>
    <row r="1880" spans="1:19" ht="45" customHeight="1" x14ac:dyDescent="0.25">
      <c r="A1880" s="4666"/>
      <c r="B1880" s="4666"/>
      <c r="C1880" s="4666"/>
      <c r="D1880" s="4666"/>
      <c r="E1880" s="4666"/>
      <c r="F1880" s="4666"/>
      <c r="G1880" s="4666"/>
      <c r="H1880" s="4666"/>
      <c r="I1880" s="4666"/>
      <c r="J1880" s="4666"/>
      <c r="K1880" s="4666"/>
      <c r="L1880" s="4666"/>
      <c r="M1880" s="4666"/>
      <c r="N1880" s="4666"/>
      <c r="O1880" s="4666"/>
      <c r="P1880" s="3916" t="s">
        <v>38</v>
      </c>
      <c r="Q1880" s="3916" t="s">
        <v>39</v>
      </c>
      <c r="R1880" s="3921">
        <v>5</v>
      </c>
      <c r="S1880" s="3922">
        <f>ROUND(K1878,2)*R1880</f>
        <v>3594.4</v>
      </c>
    </row>
    <row r="1881" spans="1:19" ht="45" customHeight="1" x14ac:dyDescent="0.25">
      <c r="A1881" s="4666"/>
      <c r="B1881" s="4666"/>
      <c r="C1881" s="4666"/>
      <c r="D1881" s="4666"/>
      <c r="E1881" s="4666"/>
      <c r="F1881" s="4666"/>
      <c r="G1881" s="4666"/>
      <c r="H1881" s="4666"/>
      <c r="I1881" s="4666"/>
      <c r="J1881" s="4666"/>
      <c r="K1881" s="4666"/>
      <c r="L1881" s="4666"/>
      <c r="M1881" s="4666"/>
      <c r="N1881" s="4666"/>
      <c r="O1881" s="4666"/>
      <c r="P1881" s="3916" t="s">
        <v>40</v>
      </c>
      <c r="Q1881" s="3916" t="s">
        <v>41</v>
      </c>
      <c r="R1881" s="3923">
        <v>5</v>
      </c>
      <c r="S1881" s="3924">
        <f>ROUND(K1878,2)*R1881</f>
        <v>3594.4</v>
      </c>
    </row>
    <row r="1882" spans="1:19" ht="45" customHeight="1" x14ac:dyDescent="0.25">
      <c r="A1882" s="4666"/>
      <c r="B1882" s="4666"/>
      <c r="C1882" s="4666"/>
      <c r="D1882" s="4666"/>
      <c r="E1882" s="4666"/>
      <c r="F1882" s="4666"/>
      <c r="G1882" s="4666"/>
      <c r="H1882" s="4666"/>
      <c r="I1882" s="4666"/>
      <c r="J1882" s="4666"/>
      <c r="K1882" s="4666"/>
      <c r="L1882" s="4666"/>
      <c r="M1882" s="4666"/>
      <c r="N1882" s="4666"/>
      <c r="O1882" s="4666"/>
      <c r="P1882" s="3916" t="s">
        <v>42</v>
      </c>
      <c r="Q1882" s="3916" t="s">
        <v>43</v>
      </c>
      <c r="R1882" s="3925">
        <v>5</v>
      </c>
      <c r="S1882" s="3926">
        <f>ROUND(K1878,2)*R1882</f>
        <v>3594.4</v>
      </c>
    </row>
    <row r="1883" spans="1:19" ht="45" customHeight="1" x14ac:dyDescent="0.25">
      <c r="A1883" s="4666"/>
      <c r="B1883" s="4666"/>
      <c r="C1883" s="4666"/>
      <c r="D1883" s="4666"/>
      <c r="E1883" s="4666"/>
      <c r="F1883" s="4666"/>
      <c r="G1883" s="4666"/>
      <c r="H1883" s="4666"/>
      <c r="I1883" s="4666"/>
      <c r="J1883" s="4666"/>
      <c r="K1883" s="4666"/>
      <c r="L1883" s="4666"/>
      <c r="M1883" s="4666"/>
      <c r="N1883" s="4666"/>
      <c r="O1883" s="4666"/>
      <c r="P1883" s="3916" t="s">
        <v>44</v>
      </c>
      <c r="Q1883" s="3916" t="s">
        <v>45</v>
      </c>
      <c r="R1883" s="3927">
        <v>5</v>
      </c>
      <c r="S1883" s="3928">
        <f>ROUND(K1878,2)*R1883</f>
        <v>3594.4</v>
      </c>
    </row>
    <row r="1884" spans="1:19" ht="45" customHeight="1" x14ac:dyDescent="0.25">
      <c r="A1884" s="4666"/>
      <c r="B1884" s="4666"/>
      <c r="C1884" s="4666"/>
      <c r="D1884" s="4666"/>
      <c r="E1884" s="4666"/>
      <c r="F1884" s="4666"/>
      <c r="G1884" s="4666"/>
      <c r="H1884" s="4666"/>
      <c r="I1884" s="4666"/>
      <c r="J1884" s="4666"/>
      <c r="K1884" s="4666"/>
      <c r="L1884" s="4666"/>
      <c r="M1884" s="4666"/>
      <c r="N1884" s="4666"/>
      <c r="O1884" s="4666"/>
      <c r="P1884" s="3916" t="s">
        <v>46</v>
      </c>
      <c r="Q1884" s="3916" t="s">
        <v>47</v>
      </c>
      <c r="R1884" s="3929">
        <v>5</v>
      </c>
      <c r="S1884" s="3930">
        <f>ROUND(K1878,2)*R1884</f>
        <v>3594.4</v>
      </c>
    </row>
    <row r="1885" spans="1:19" ht="45" customHeight="1" x14ac:dyDescent="0.25">
      <c r="A1885" s="4666"/>
      <c r="B1885" s="4666"/>
      <c r="C1885" s="4666"/>
      <c r="D1885" s="4666"/>
      <c r="E1885" s="4666"/>
      <c r="F1885" s="4666"/>
      <c r="G1885" s="4666"/>
      <c r="H1885" s="4666"/>
      <c r="I1885" s="4666"/>
      <c r="J1885" s="4666"/>
      <c r="K1885" s="4666"/>
      <c r="L1885" s="4666"/>
      <c r="M1885" s="4666"/>
      <c r="N1885" s="4666"/>
      <c r="O1885" s="4666"/>
      <c r="P1885" s="3916" t="s">
        <v>48</v>
      </c>
      <c r="Q1885" s="3916" t="s">
        <v>49</v>
      </c>
      <c r="R1885" s="3931">
        <v>5</v>
      </c>
      <c r="S1885" s="3932">
        <f>ROUND(K1878,2)*R1885</f>
        <v>3594.4</v>
      </c>
    </row>
    <row r="1886" spans="1:19" ht="45" customHeight="1" x14ac:dyDescent="0.25">
      <c r="A1886" s="4666"/>
      <c r="B1886" s="4666"/>
      <c r="C1886" s="4666"/>
      <c r="D1886" s="4666"/>
      <c r="E1886" s="4666"/>
      <c r="F1886" s="4666"/>
      <c r="G1886" s="4666"/>
      <c r="H1886" s="4666"/>
      <c r="I1886" s="4666"/>
      <c r="J1886" s="4666"/>
      <c r="K1886" s="4666"/>
      <c r="L1886" s="4666"/>
      <c r="M1886" s="4666"/>
      <c r="N1886" s="4666"/>
      <c r="O1886" s="4666"/>
      <c r="P1886" s="3916" t="s">
        <v>50</v>
      </c>
      <c r="Q1886" s="3916" t="s">
        <v>51</v>
      </c>
      <c r="R1886" s="3933">
        <v>5</v>
      </c>
      <c r="S1886" s="3934">
        <f>ROUND(K1878,2)*R1886</f>
        <v>3594.4</v>
      </c>
    </row>
    <row r="1887" spans="1:19" ht="45" customHeight="1" x14ac:dyDescent="0.25">
      <c r="A1887" s="4666"/>
      <c r="B1887" s="4666"/>
      <c r="C1887" s="4666"/>
      <c r="D1887" s="4666"/>
      <c r="E1887" s="4666"/>
      <c r="F1887" s="4666"/>
      <c r="G1887" s="4666"/>
      <c r="H1887" s="4666"/>
      <c r="I1887" s="4666"/>
      <c r="J1887" s="4666"/>
      <c r="K1887" s="4666"/>
      <c r="L1887" s="4666"/>
      <c r="M1887" s="4666"/>
      <c r="N1887" s="4666"/>
      <c r="O1887" s="4666"/>
      <c r="P1887" s="3916" t="s">
        <v>52</v>
      </c>
      <c r="Q1887" s="3916" t="s">
        <v>53</v>
      </c>
      <c r="R1887" s="3935">
        <v>5</v>
      </c>
      <c r="S1887" s="3936">
        <f>ROUND(K1878,2)*R1887</f>
        <v>3594.4</v>
      </c>
    </row>
    <row r="1888" spans="1:19" ht="45" customHeight="1" x14ac:dyDescent="0.25">
      <c r="A1888" s="4666"/>
      <c r="B1888" s="4666"/>
      <c r="C1888" s="4666"/>
      <c r="D1888" s="4666"/>
      <c r="E1888" s="4666"/>
      <c r="F1888" s="4666"/>
      <c r="G1888" s="4666"/>
      <c r="H1888" s="4666"/>
      <c r="I1888" s="4666"/>
      <c r="J1888" s="4666"/>
      <c r="K1888" s="4666"/>
      <c r="L1888" s="4666"/>
      <c r="M1888" s="4666"/>
      <c r="N1888" s="4666"/>
      <c r="O1888" s="4666"/>
      <c r="P1888" s="3916" t="s">
        <v>54</v>
      </c>
      <c r="Q1888" s="3916" t="s">
        <v>55</v>
      </c>
      <c r="R1888" s="3937">
        <v>5</v>
      </c>
      <c r="S1888" s="3938">
        <f>ROUND(K1878,2)*R1888</f>
        <v>3594.4</v>
      </c>
    </row>
    <row r="1889" spans="1:19" ht="45" customHeight="1" x14ac:dyDescent="0.25">
      <c r="A1889" s="4666"/>
      <c r="B1889" s="4666"/>
      <c r="C1889" s="4666"/>
      <c r="D1889" s="4666"/>
      <c r="E1889" s="4666"/>
      <c r="F1889" s="4666"/>
      <c r="G1889" s="4666"/>
      <c r="H1889" s="4666"/>
      <c r="I1889" s="4666"/>
      <c r="J1889" s="4666"/>
      <c r="K1889" s="4666"/>
      <c r="L1889" s="4666"/>
      <c r="M1889" s="4666"/>
      <c r="N1889" s="4666"/>
      <c r="O1889" s="4666"/>
      <c r="P1889" s="3916" t="s">
        <v>56</v>
      </c>
      <c r="Q1889" s="3916" t="s">
        <v>57</v>
      </c>
      <c r="R1889" s="3939">
        <v>5</v>
      </c>
      <c r="S1889" s="3940">
        <f>ROUND(K1878,2)*R1889</f>
        <v>3594.4</v>
      </c>
    </row>
    <row r="1890" spans="1:19" ht="45" customHeight="1" x14ac:dyDescent="0.25">
      <c r="A1890" s="4848" t="s">
        <v>23</v>
      </c>
      <c r="B1890" s="4848" t="s">
        <v>527</v>
      </c>
      <c r="C1890" s="4848" t="s">
        <v>25</v>
      </c>
      <c r="D1890" s="4848" t="s">
        <v>528</v>
      </c>
      <c r="E1890" s="4848" t="s">
        <v>529</v>
      </c>
      <c r="F1890" s="4849">
        <f>R1890+R1891+R1892+R1893+R1894+R1895+R1896+R1897+R1898+R1899+R1900+R1901</f>
        <v>12</v>
      </c>
      <c r="G1890" s="4848" t="s">
        <v>174</v>
      </c>
      <c r="H1890" s="4850">
        <v>49.37</v>
      </c>
      <c r="I1890" s="4851">
        <v>49.37</v>
      </c>
      <c r="J1890" s="4852">
        <v>0.2288</v>
      </c>
      <c r="K1890" s="4853">
        <f>ROUND(I1890,2)+(ROUND(I1890,2)*J1890)</f>
        <v>60.665855999999998</v>
      </c>
      <c r="L1890" s="4854">
        <f>ROUND(S1890,2)+ROUND(S1891,2)+ROUND(S1892,2)+ROUND(S1893,2)+ROUND(S1894,2)+ROUND(S1895,2)+ROUND(S1896,2)+ROUND(S1897,2)+ROUND(S1898,2)+ROUND(S1899,2)+ROUND(S1900,2)+ROUND(S1901,2)</f>
        <v>728.04</v>
      </c>
      <c r="M1890" s="4848"/>
      <c r="N1890" s="4848" t="s">
        <v>401</v>
      </c>
      <c r="O1890" s="4848" t="s">
        <v>402</v>
      </c>
      <c r="P1890" s="3941" t="s">
        <v>20</v>
      </c>
      <c r="Q1890" s="3941" t="s">
        <v>29</v>
      </c>
      <c r="R1890" s="3942">
        <v>1</v>
      </c>
      <c r="S1890" s="3943">
        <f>ROUND(K1890,2)*R1890</f>
        <v>60.67</v>
      </c>
    </row>
    <row r="1891" spans="1:19" ht="45" customHeight="1" x14ac:dyDescent="0.25">
      <c r="A1891" s="4666"/>
      <c r="B1891" s="4666"/>
      <c r="C1891" s="4666"/>
      <c r="D1891" s="4666"/>
      <c r="E1891" s="4666"/>
      <c r="F1891" s="4666"/>
      <c r="G1891" s="4666"/>
      <c r="H1891" s="4666"/>
      <c r="I1891" s="4666"/>
      <c r="J1891" s="4666"/>
      <c r="K1891" s="4666"/>
      <c r="L1891" s="4666"/>
      <c r="M1891" s="4666"/>
      <c r="N1891" s="4666"/>
      <c r="O1891" s="4666"/>
      <c r="P1891" s="3941" t="s">
        <v>30</v>
      </c>
      <c r="Q1891" s="3941" t="s">
        <v>37</v>
      </c>
      <c r="R1891" s="3944">
        <v>1</v>
      </c>
      <c r="S1891" s="3945">
        <f>ROUND(K1890,2)*R1891</f>
        <v>60.67</v>
      </c>
    </row>
    <row r="1892" spans="1:19" ht="45" customHeight="1" x14ac:dyDescent="0.25">
      <c r="A1892" s="4666"/>
      <c r="B1892" s="4666"/>
      <c r="C1892" s="4666"/>
      <c r="D1892" s="4666"/>
      <c r="E1892" s="4666"/>
      <c r="F1892" s="4666"/>
      <c r="G1892" s="4666"/>
      <c r="H1892" s="4666"/>
      <c r="I1892" s="4666"/>
      <c r="J1892" s="4666"/>
      <c r="K1892" s="4666"/>
      <c r="L1892" s="4666"/>
      <c r="M1892" s="4666"/>
      <c r="N1892" s="4666"/>
      <c r="O1892" s="4666"/>
      <c r="P1892" s="3941" t="s">
        <v>38</v>
      </c>
      <c r="Q1892" s="3941" t="s">
        <v>39</v>
      </c>
      <c r="R1892" s="3946">
        <v>1</v>
      </c>
      <c r="S1892" s="3947">
        <f>ROUND(K1890,2)*R1892</f>
        <v>60.67</v>
      </c>
    </row>
    <row r="1893" spans="1:19" ht="45" customHeight="1" x14ac:dyDescent="0.25">
      <c r="A1893" s="4666"/>
      <c r="B1893" s="4666"/>
      <c r="C1893" s="4666"/>
      <c r="D1893" s="4666"/>
      <c r="E1893" s="4666"/>
      <c r="F1893" s="4666"/>
      <c r="G1893" s="4666"/>
      <c r="H1893" s="4666"/>
      <c r="I1893" s="4666"/>
      <c r="J1893" s="4666"/>
      <c r="K1893" s="4666"/>
      <c r="L1893" s="4666"/>
      <c r="M1893" s="4666"/>
      <c r="N1893" s="4666"/>
      <c r="O1893" s="4666"/>
      <c r="P1893" s="3941" t="s">
        <v>40</v>
      </c>
      <c r="Q1893" s="3941" t="s">
        <v>41</v>
      </c>
      <c r="R1893" s="3948">
        <v>1</v>
      </c>
      <c r="S1893" s="3949">
        <f>ROUND(K1890,2)*R1893</f>
        <v>60.67</v>
      </c>
    </row>
    <row r="1894" spans="1:19" ht="45" customHeight="1" x14ac:dyDescent="0.25">
      <c r="A1894" s="4666"/>
      <c r="B1894" s="4666"/>
      <c r="C1894" s="4666"/>
      <c r="D1894" s="4666"/>
      <c r="E1894" s="4666"/>
      <c r="F1894" s="4666"/>
      <c r="G1894" s="4666"/>
      <c r="H1894" s="4666"/>
      <c r="I1894" s="4666"/>
      <c r="J1894" s="4666"/>
      <c r="K1894" s="4666"/>
      <c r="L1894" s="4666"/>
      <c r="M1894" s="4666"/>
      <c r="N1894" s="4666"/>
      <c r="O1894" s="4666"/>
      <c r="P1894" s="3941" t="s">
        <v>42</v>
      </c>
      <c r="Q1894" s="3941" t="s">
        <v>43</v>
      </c>
      <c r="R1894" s="3950">
        <v>1</v>
      </c>
      <c r="S1894" s="3951">
        <f>ROUND(K1890,2)*R1894</f>
        <v>60.67</v>
      </c>
    </row>
    <row r="1895" spans="1:19" ht="45" customHeight="1" x14ac:dyDescent="0.25">
      <c r="A1895" s="4666"/>
      <c r="B1895" s="4666"/>
      <c r="C1895" s="4666"/>
      <c r="D1895" s="4666"/>
      <c r="E1895" s="4666"/>
      <c r="F1895" s="4666"/>
      <c r="G1895" s="4666"/>
      <c r="H1895" s="4666"/>
      <c r="I1895" s="4666"/>
      <c r="J1895" s="4666"/>
      <c r="K1895" s="4666"/>
      <c r="L1895" s="4666"/>
      <c r="M1895" s="4666"/>
      <c r="N1895" s="4666"/>
      <c r="O1895" s="4666"/>
      <c r="P1895" s="3941" t="s">
        <v>44</v>
      </c>
      <c r="Q1895" s="3941" t="s">
        <v>45</v>
      </c>
      <c r="R1895" s="3952">
        <v>1</v>
      </c>
      <c r="S1895" s="3953">
        <f>ROUND(K1890,2)*R1895</f>
        <v>60.67</v>
      </c>
    </row>
    <row r="1896" spans="1:19" ht="45" customHeight="1" x14ac:dyDescent="0.25">
      <c r="A1896" s="4666"/>
      <c r="B1896" s="4666"/>
      <c r="C1896" s="4666"/>
      <c r="D1896" s="4666"/>
      <c r="E1896" s="4666"/>
      <c r="F1896" s="4666"/>
      <c r="G1896" s="4666"/>
      <c r="H1896" s="4666"/>
      <c r="I1896" s="4666"/>
      <c r="J1896" s="4666"/>
      <c r="K1896" s="4666"/>
      <c r="L1896" s="4666"/>
      <c r="M1896" s="4666"/>
      <c r="N1896" s="4666"/>
      <c r="O1896" s="4666"/>
      <c r="P1896" s="3941" t="s">
        <v>46</v>
      </c>
      <c r="Q1896" s="3941" t="s">
        <v>47</v>
      </c>
      <c r="R1896" s="3954">
        <v>1</v>
      </c>
      <c r="S1896" s="3955">
        <f>ROUND(K1890,2)*R1896</f>
        <v>60.67</v>
      </c>
    </row>
    <row r="1897" spans="1:19" ht="45" customHeight="1" x14ac:dyDescent="0.25">
      <c r="A1897" s="4666"/>
      <c r="B1897" s="4666"/>
      <c r="C1897" s="4666"/>
      <c r="D1897" s="4666"/>
      <c r="E1897" s="4666"/>
      <c r="F1897" s="4666"/>
      <c r="G1897" s="4666"/>
      <c r="H1897" s="4666"/>
      <c r="I1897" s="4666"/>
      <c r="J1897" s="4666"/>
      <c r="K1897" s="4666"/>
      <c r="L1897" s="4666"/>
      <c r="M1897" s="4666"/>
      <c r="N1897" s="4666"/>
      <c r="O1897" s="4666"/>
      <c r="P1897" s="3941" t="s">
        <v>48</v>
      </c>
      <c r="Q1897" s="3941" t="s">
        <v>49</v>
      </c>
      <c r="R1897" s="3956">
        <v>1</v>
      </c>
      <c r="S1897" s="3957">
        <f>ROUND(K1890,2)*R1897</f>
        <v>60.67</v>
      </c>
    </row>
    <row r="1898" spans="1:19" ht="45" customHeight="1" x14ac:dyDescent="0.25">
      <c r="A1898" s="4666"/>
      <c r="B1898" s="4666"/>
      <c r="C1898" s="4666"/>
      <c r="D1898" s="4666"/>
      <c r="E1898" s="4666"/>
      <c r="F1898" s="4666"/>
      <c r="G1898" s="4666"/>
      <c r="H1898" s="4666"/>
      <c r="I1898" s="4666"/>
      <c r="J1898" s="4666"/>
      <c r="K1898" s="4666"/>
      <c r="L1898" s="4666"/>
      <c r="M1898" s="4666"/>
      <c r="N1898" s="4666"/>
      <c r="O1898" s="4666"/>
      <c r="P1898" s="3941" t="s">
        <v>50</v>
      </c>
      <c r="Q1898" s="3941" t="s">
        <v>51</v>
      </c>
      <c r="R1898" s="3958">
        <v>1</v>
      </c>
      <c r="S1898" s="3959">
        <f>ROUND(K1890,2)*R1898</f>
        <v>60.67</v>
      </c>
    </row>
    <row r="1899" spans="1:19" ht="45" customHeight="1" x14ac:dyDescent="0.25">
      <c r="A1899" s="4666"/>
      <c r="B1899" s="4666"/>
      <c r="C1899" s="4666"/>
      <c r="D1899" s="4666"/>
      <c r="E1899" s="4666"/>
      <c r="F1899" s="4666"/>
      <c r="G1899" s="4666"/>
      <c r="H1899" s="4666"/>
      <c r="I1899" s="4666"/>
      <c r="J1899" s="4666"/>
      <c r="K1899" s="4666"/>
      <c r="L1899" s="4666"/>
      <c r="M1899" s="4666"/>
      <c r="N1899" s="4666"/>
      <c r="O1899" s="4666"/>
      <c r="P1899" s="3941" t="s">
        <v>52</v>
      </c>
      <c r="Q1899" s="3941" t="s">
        <v>53</v>
      </c>
      <c r="R1899" s="3960">
        <v>1</v>
      </c>
      <c r="S1899" s="3961">
        <f>ROUND(K1890,2)*R1899</f>
        <v>60.67</v>
      </c>
    </row>
    <row r="1900" spans="1:19" ht="45" customHeight="1" x14ac:dyDescent="0.25">
      <c r="A1900" s="4666"/>
      <c r="B1900" s="4666"/>
      <c r="C1900" s="4666"/>
      <c r="D1900" s="4666"/>
      <c r="E1900" s="4666"/>
      <c r="F1900" s="4666"/>
      <c r="G1900" s="4666"/>
      <c r="H1900" s="4666"/>
      <c r="I1900" s="4666"/>
      <c r="J1900" s="4666"/>
      <c r="K1900" s="4666"/>
      <c r="L1900" s="4666"/>
      <c r="M1900" s="4666"/>
      <c r="N1900" s="4666"/>
      <c r="O1900" s="4666"/>
      <c r="P1900" s="3941" t="s">
        <v>54</v>
      </c>
      <c r="Q1900" s="3941" t="s">
        <v>55</v>
      </c>
      <c r="R1900" s="3962">
        <v>1</v>
      </c>
      <c r="S1900" s="3963">
        <f>ROUND(K1890,2)*R1900</f>
        <v>60.67</v>
      </c>
    </row>
    <row r="1901" spans="1:19" ht="45" customHeight="1" x14ac:dyDescent="0.25">
      <c r="A1901" s="4666"/>
      <c r="B1901" s="4666"/>
      <c r="C1901" s="4666"/>
      <c r="D1901" s="4666"/>
      <c r="E1901" s="4666"/>
      <c r="F1901" s="4666"/>
      <c r="G1901" s="4666"/>
      <c r="H1901" s="4666"/>
      <c r="I1901" s="4666"/>
      <c r="J1901" s="4666"/>
      <c r="K1901" s="4666"/>
      <c r="L1901" s="4666"/>
      <c r="M1901" s="4666"/>
      <c r="N1901" s="4666"/>
      <c r="O1901" s="4666"/>
      <c r="P1901" s="3941" t="s">
        <v>56</v>
      </c>
      <c r="Q1901" s="3941" t="s">
        <v>57</v>
      </c>
      <c r="R1901" s="3964">
        <v>1</v>
      </c>
      <c r="S1901" s="3965">
        <f>ROUND(K1890,2)*R1901</f>
        <v>60.67</v>
      </c>
    </row>
    <row r="1902" spans="1:19" ht="45" customHeight="1" x14ac:dyDescent="0.25">
      <c r="A1902" s="4855" t="s">
        <v>23</v>
      </c>
      <c r="B1902" s="4855" t="s">
        <v>530</v>
      </c>
      <c r="C1902" s="4855" t="s">
        <v>25</v>
      </c>
      <c r="D1902" s="4855" t="s">
        <v>531</v>
      </c>
      <c r="E1902" s="4855" t="s">
        <v>532</v>
      </c>
      <c r="F1902" s="4856">
        <f>R1902+R1903+R1904+R1905+R1906+R1907+R1908+R1909+R1910+R1911+R1912+R1913</f>
        <v>12</v>
      </c>
      <c r="G1902" s="4855" t="s">
        <v>174</v>
      </c>
      <c r="H1902" s="4857">
        <v>19.079999999999998</v>
      </c>
      <c r="I1902" s="4858">
        <v>19.079999999999998</v>
      </c>
      <c r="J1902" s="4859">
        <v>0.2288</v>
      </c>
      <c r="K1902" s="4860">
        <f>ROUND(I1902,2)+(ROUND(I1902,2)*J1902)</f>
        <v>23.445504</v>
      </c>
      <c r="L1902" s="4861">
        <f>ROUND(S1902,2)+ROUND(S1903,2)+ROUND(S1904,2)+ROUND(S1905,2)+ROUND(S1906,2)+ROUND(S1907,2)+ROUND(S1908,2)+ROUND(S1909,2)+ROUND(S1910,2)+ROUND(S1911,2)+ROUND(S1912,2)+ROUND(S1913,2)</f>
        <v>281.39999999999992</v>
      </c>
      <c r="M1902" s="4855"/>
      <c r="N1902" s="4855" t="s">
        <v>401</v>
      </c>
      <c r="O1902" s="4855" t="s">
        <v>402</v>
      </c>
      <c r="P1902" s="3966" t="s">
        <v>20</v>
      </c>
      <c r="Q1902" s="3966" t="s">
        <v>29</v>
      </c>
      <c r="R1902" s="3967">
        <v>1</v>
      </c>
      <c r="S1902" s="3968">
        <f>ROUND(K1902,2)*R1902</f>
        <v>23.45</v>
      </c>
    </row>
    <row r="1903" spans="1:19" ht="45" customHeight="1" x14ac:dyDescent="0.25">
      <c r="A1903" s="4666"/>
      <c r="B1903" s="4666"/>
      <c r="C1903" s="4666"/>
      <c r="D1903" s="4666"/>
      <c r="E1903" s="4666"/>
      <c r="F1903" s="4666"/>
      <c r="G1903" s="4666"/>
      <c r="H1903" s="4666"/>
      <c r="I1903" s="4666"/>
      <c r="J1903" s="4666"/>
      <c r="K1903" s="4666"/>
      <c r="L1903" s="4666"/>
      <c r="M1903" s="4666"/>
      <c r="N1903" s="4666"/>
      <c r="O1903" s="4666"/>
      <c r="P1903" s="3966" t="s">
        <v>30</v>
      </c>
      <c r="Q1903" s="3966" t="s">
        <v>37</v>
      </c>
      <c r="R1903" s="3969">
        <v>1</v>
      </c>
      <c r="S1903" s="3970">
        <f>ROUND(K1902,2)*R1903</f>
        <v>23.45</v>
      </c>
    </row>
    <row r="1904" spans="1:19" ht="45" customHeight="1" x14ac:dyDescent="0.25">
      <c r="A1904" s="4666"/>
      <c r="B1904" s="4666"/>
      <c r="C1904" s="4666"/>
      <c r="D1904" s="4666"/>
      <c r="E1904" s="4666"/>
      <c r="F1904" s="4666"/>
      <c r="G1904" s="4666"/>
      <c r="H1904" s="4666"/>
      <c r="I1904" s="4666"/>
      <c r="J1904" s="4666"/>
      <c r="K1904" s="4666"/>
      <c r="L1904" s="4666"/>
      <c r="M1904" s="4666"/>
      <c r="N1904" s="4666"/>
      <c r="O1904" s="4666"/>
      <c r="P1904" s="3966" t="s">
        <v>38</v>
      </c>
      <c r="Q1904" s="3966" t="s">
        <v>39</v>
      </c>
      <c r="R1904" s="3971">
        <v>1</v>
      </c>
      <c r="S1904" s="3972">
        <f>ROUND(K1902,2)*R1904</f>
        <v>23.45</v>
      </c>
    </row>
    <row r="1905" spans="1:19" ht="45" customHeight="1" x14ac:dyDescent="0.25">
      <c r="A1905" s="4666"/>
      <c r="B1905" s="4666"/>
      <c r="C1905" s="4666"/>
      <c r="D1905" s="4666"/>
      <c r="E1905" s="4666"/>
      <c r="F1905" s="4666"/>
      <c r="G1905" s="4666"/>
      <c r="H1905" s="4666"/>
      <c r="I1905" s="4666"/>
      <c r="J1905" s="4666"/>
      <c r="K1905" s="4666"/>
      <c r="L1905" s="4666"/>
      <c r="M1905" s="4666"/>
      <c r="N1905" s="4666"/>
      <c r="O1905" s="4666"/>
      <c r="P1905" s="3966" t="s">
        <v>40</v>
      </c>
      <c r="Q1905" s="3966" t="s">
        <v>41</v>
      </c>
      <c r="R1905" s="3973">
        <v>1</v>
      </c>
      <c r="S1905" s="3974">
        <f>ROUND(K1902,2)*R1905</f>
        <v>23.45</v>
      </c>
    </row>
    <row r="1906" spans="1:19" ht="45" customHeight="1" x14ac:dyDescent="0.25">
      <c r="A1906" s="4666"/>
      <c r="B1906" s="4666"/>
      <c r="C1906" s="4666"/>
      <c r="D1906" s="4666"/>
      <c r="E1906" s="4666"/>
      <c r="F1906" s="4666"/>
      <c r="G1906" s="4666"/>
      <c r="H1906" s="4666"/>
      <c r="I1906" s="4666"/>
      <c r="J1906" s="4666"/>
      <c r="K1906" s="4666"/>
      <c r="L1906" s="4666"/>
      <c r="M1906" s="4666"/>
      <c r="N1906" s="4666"/>
      <c r="O1906" s="4666"/>
      <c r="P1906" s="3966" t="s">
        <v>42</v>
      </c>
      <c r="Q1906" s="3966" t="s">
        <v>43</v>
      </c>
      <c r="R1906" s="3975">
        <v>1</v>
      </c>
      <c r="S1906" s="3976">
        <f>ROUND(K1902,2)*R1906</f>
        <v>23.45</v>
      </c>
    </row>
    <row r="1907" spans="1:19" ht="45" customHeight="1" x14ac:dyDescent="0.25">
      <c r="A1907" s="4666"/>
      <c r="B1907" s="4666"/>
      <c r="C1907" s="4666"/>
      <c r="D1907" s="4666"/>
      <c r="E1907" s="4666"/>
      <c r="F1907" s="4666"/>
      <c r="G1907" s="4666"/>
      <c r="H1907" s="4666"/>
      <c r="I1907" s="4666"/>
      <c r="J1907" s="4666"/>
      <c r="K1907" s="4666"/>
      <c r="L1907" s="4666"/>
      <c r="M1907" s="4666"/>
      <c r="N1907" s="4666"/>
      <c r="O1907" s="4666"/>
      <c r="P1907" s="3966" t="s">
        <v>44</v>
      </c>
      <c r="Q1907" s="3966" t="s">
        <v>45</v>
      </c>
      <c r="R1907" s="3977">
        <v>1</v>
      </c>
      <c r="S1907" s="3978">
        <f>ROUND(K1902,2)*R1907</f>
        <v>23.45</v>
      </c>
    </row>
    <row r="1908" spans="1:19" ht="45" customHeight="1" x14ac:dyDescent="0.25">
      <c r="A1908" s="4666"/>
      <c r="B1908" s="4666"/>
      <c r="C1908" s="4666"/>
      <c r="D1908" s="4666"/>
      <c r="E1908" s="4666"/>
      <c r="F1908" s="4666"/>
      <c r="G1908" s="4666"/>
      <c r="H1908" s="4666"/>
      <c r="I1908" s="4666"/>
      <c r="J1908" s="4666"/>
      <c r="K1908" s="4666"/>
      <c r="L1908" s="4666"/>
      <c r="M1908" s="4666"/>
      <c r="N1908" s="4666"/>
      <c r="O1908" s="4666"/>
      <c r="P1908" s="3966" t="s">
        <v>46</v>
      </c>
      <c r="Q1908" s="3966" t="s">
        <v>47</v>
      </c>
      <c r="R1908" s="3979">
        <v>1</v>
      </c>
      <c r="S1908" s="3980">
        <f>ROUND(K1902,2)*R1908</f>
        <v>23.45</v>
      </c>
    </row>
    <row r="1909" spans="1:19" ht="45" customHeight="1" x14ac:dyDescent="0.25">
      <c r="A1909" s="4666"/>
      <c r="B1909" s="4666"/>
      <c r="C1909" s="4666"/>
      <c r="D1909" s="4666"/>
      <c r="E1909" s="4666"/>
      <c r="F1909" s="4666"/>
      <c r="G1909" s="4666"/>
      <c r="H1909" s="4666"/>
      <c r="I1909" s="4666"/>
      <c r="J1909" s="4666"/>
      <c r="K1909" s="4666"/>
      <c r="L1909" s="4666"/>
      <c r="M1909" s="4666"/>
      <c r="N1909" s="4666"/>
      <c r="O1909" s="4666"/>
      <c r="P1909" s="3966" t="s">
        <v>48</v>
      </c>
      <c r="Q1909" s="3966" t="s">
        <v>49</v>
      </c>
      <c r="R1909" s="3981">
        <v>1</v>
      </c>
      <c r="S1909" s="3982">
        <f>ROUND(K1902,2)*R1909</f>
        <v>23.45</v>
      </c>
    </row>
    <row r="1910" spans="1:19" ht="45" customHeight="1" x14ac:dyDescent="0.25">
      <c r="A1910" s="4666"/>
      <c r="B1910" s="4666"/>
      <c r="C1910" s="4666"/>
      <c r="D1910" s="4666"/>
      <c r="E1910" s="4666"/>
      <c r="F1910" s="4666"/>
      <c r="G1910" s="4666"/>
      <c r="H1910" s="4666"/>
      <c r="I1910" s="4666"/>
      <c r="J1910" s="4666"/>
      <c r="K1910" s="4666"/>
      <c r="L1910" s="4666"/>
      <c r="M1910" s="4666"/>
      <c r="N1910" s="4666"/>
      <c r="O1910" s="4666"/>
      <c r="P1910" s="3966" t="s">
        <v>50</v>
      </c>
      <c r="Q1910" s="3966" t="s">
        <v>51</v>
      </c>
      <c r="R1910" s="3983">
        <v>1</v>
      </c>
      <c r="S1910" s="3984">
        <f>ROUND(K1902,2)*R1910</f>
        <v>23.45</v>
      </c>
    </row>
    <row r="1911" spans="1:19" ht="45" customHeight="1" x14ac:dyDescent="0.25">
      <c r="A1911" s="4666"/>
      <c r="B1911" s="4666"/>
      <c r="C1911" s="4666"/>
      <c r="D1911" s="4666"/>
      <c r="E1911" s="4666"/>
      <c r="F1911" s="4666"/>
      <c r="G1911" s="4666"/>
      <c r="H1911" s="4666"/>
      <c r="I1911" s="4666"/>
      <c r="J1911" s="4666"/>
      <c r="K1911" s="4666"/>
      <c r="L1911" s="4666"/>
      <c r="M1911" s="4666"/>
      <c r="N1911" s="4666"/>
      <c r="O1911" s="4666"/>
      <c r="P1911" s="3966" t="s">
        <v>52</v>
      </c>
      <c r="Q1911" s="3966" t="s">
        <v>53</v>
      </c>
      <c r="R1911" s="3985">
        <v>1</v>
      </c>
      <c r="S1911" s="3986">
        <f>ROUND(K1902,2)*R1911</f>
        <v>23.45</v>
      </c>
    </row>
    <row r="1912" spans="1:19" ht="45" customHeight="1" x14ac:dyDescent="0.25">
      <c r="A1912" s="4666"/>
      <c r="B1912" s="4666"/>
      <c r="C1912" s="4666"/>
      <c r="D1912" s="4666"/>
      <c r="E1912" s="4666"/>
      <c r="F1912" s="4666"/>
      <c r="G1912" s="4666"/>
      <c r="H1912" s="4666"/>
      <c r="I1912" s="4666"/>
      <c r="J1912" s="4666"/>
      <c r="K1912" s="4666"/>
      <c r="L1912" s="4666"/>
      <c r="M1912" s="4666"/>
      <c r="N1912" s="4666"/>
      <c r="O1912" s="4666"/>
      <c r="P1912" s="3966" t="s">
        <v>54</v>
      </c>
      <c r="Q1912" s="3966" t="s">
        <v>55</v>
      </c>
      <c r="R1912" s="3987">
        <v>1</v>
      </c>
      <c r="S1912" s="3988">
        <f>ROUND(K1902,2)*R1912</f>
        <v>23.45</v>
      </c>
    </row>
    <row r="1913" spans="1:19" ht="45" customHeight="1" x14ac:dyDescent="0.25">
      <c r="A1913" s="4666"/>
      <c r="B1913" s="4666"/>
      <c r="C1913" s="4666"/>
      <c r="D1913" s="4666"/>
      <c r="E1913" s="4666"/>
      <c r="F1913" s="4666"/>
      <c r="G1913" s="4666"/>
      <c r="H1913" s="4666"/>
      <c r="I1913" s="4666"/>
      <c r="J1913" s="4666"/>
      <c r="K1913" s="4666"/>
      <c r="L1913" s="4666"/>
      <c r="M1913" s="4666"/>
      <c r="N1913" s="4666"/>
      <c r="O1913" s="4666"/>
      <c r="P1913" s="3966" t="s">
        <v>56</v>
      </c>
      <c r="Q1913" s="3966" t="s">
        <v>57</v>
      </c>
      <c r="R1913" s="3989">
        <v>1</v>
      </c>
      <c r="S1913" s="3990">
        <f>ROUND(K1902,2)*R1913</f>
        <v>23.45</v>
      </c>
    </row>
    <row r="1914" spans="1:19" ht="45" customHeight="1" x14ac:dyDescent="0.25">
      <c r="A1914" s="4834" t="s">
        <v>23</v>
      </c>
      <c r="B1914" s="4834" t="s">
        <v>533</v>
      </c>
      <c r="C1914" s="4834" t="s">
        <v>25</v>
      </c>
      <c r="D1914" s="4834" t="s">
        <v>534</v>
      </c>
      <c r="E1914" s="4834" t="s">
        <v>535</v>
      </c>
      <c r="F1914" s="4835">
        <f>R1914+R1915+R1916+R1917+R1918+R1919+R1920+R1921+R1922+R1923+R1924+R1925</f>
        <v>12</v>
      </c>
      <c r="G1914" s="4834" t="s">
        <v>174</v>
      </c>
      <c r="H1914" s="4836">
        <v>19.93</v>
      </c>
      <c r="I1914" s="4837">
        <v>19.93</v>
      </c>
      <c r="J1914" s="4838">
        <v>0.2288</v>
      </c>
      <c r="K1914" s="4839">
        <f>ROUND(I1914,2)+(ROUND(I1914,2)*J1914)</f>
        <v>24.489984</v>
      </c>
      <c r="L1914" s="4840">
        <f>ROUND(S1914,2)+ROUND(S1915,2)+ROUND(S1916,2)+ROUND(S1917,2)+ROUND(S1918,2)+ROUND(S1919,2)+ROUND(S1920,2)+ROUND(S1921,2)+ROUND(S1922,2)+ROUND(S1923,2)+ROUND(S1924,2)+ROUND(S1925,2)</f>
        <v>293.88000000000005</v>
      </c>
      <c r="M1914" s="4834"/>
      <c r="N1914" s="4834" t="s">
        <v>401</v>
      </c>
      <c r="O1914" s="4834" t="s">
        <v>402</v>
      </c>
      <c r="P1914" s="3991" t="s">
        <v>20</v>
      </c>
      <c r="Q1914" s="3991" t="s">
        <v>29</v>
      </c>
      <c r="R1914" s="3992">
        <v>1</v>
      </c>
      <c r="S1914" s="3993">
        <f>ROUND(K1914,2)*R1914</f>
        <v>24.49</v>
      </c>
    </row>
    <row r="1915" spans="1:19" ht="45" customHeight="1" x14ac:dyDescent="0.25">
      <c r="A1915" s="4666"/>
      <c r="B1915" s="4666"/>
      <c r="C1915" s="4666"/>
      <c r="D1915" s="4666"/>
      <c r="E1915" s="4666"/>
      <c r="F1915" s="4666"/>
      <c r="G1915" s="4666"/>
      <c r="H1915" s="4666"/>
      <c r="I1915" s="4666"/>
      <c r="J1915" s="4666"/>
      <c r="K1915" s="4666"/>
      <c r="L1915" s="4666"/>
      <c r="M1915" s="4666"/>
      <c r="N1915" s="4666"/>
      <c r="O1915" s="4666"/>
      <c r="P1915" s="3991" t="s">
        <v>30</v>
      </c>
      <c r="Q1915" s="3991" t="s">
        <v>37</v>
      </c>
      <c r="R1915" s="3994">
        <v>1</v>
      </c>
      <c r="S1915" s="3995">
        <f>ROUND(K1914,2)*R1915</f>
        <v>24.49</v>
      </c>
    </row>
    <row r="1916" spans="1:19" ht="45" customHeight="1" x14ac:dyDescent="0.25">
      <c r="A1916" s="4666"/>
      <c r="B1916" s="4666"/>
      <c r="C1916" s="4666"/>
      <c r="D1916" s="4666"/>
      <c r="E1916" s="4666"/>
      <c r="F1916" s="4666"/>
      <c r="G1916" s="4666"/>
      <c r="H1916" s="4666"/>
      <c r="I1916" s="4666"/>
      <c r="J1916" s="4666"/>
      <c r="K1916" s="4666"/>
      <c r="L1916" s="4666"/>
      <c r="M1916" s="4666"/>
      <c r="N1916" s="4666"/>
      <c r="O1916" s="4666"/>
      <c r="P1916" s="3991" t="s">
        <v>38</v>
      </c>
      <c r="Q1916" s="3991" t="s">
        <v>39</v>
      </c>
      <c r="R1916" s="3996">
        <v>1</v>
      </c>
      <c r="S1916" s="3997">
        <f>ROUND(K1914,2)*R1916</f>
        <v>24.49</v>
      </c>
    </row>
    <row r="1917" spans="1:19" ht="45" customHeight="1" x14ac:dyDescent="0.25">
      <c r="A1917" s="4666"/>
      <c r="B1917" s="4666"/>
      <c r="C1917" s="4666"/>
      <c r="D1917" s="4666"/>
      <c r="E1917" s="4666"/>
      <c r="F1917" s="4666"/>
      <c r="G1917" s="4666"/>
      <c r="H1917" s="4666"/>
      <c r="I1917" s="4666"/>
      <c r="J1917" s="4666"/>
      <c r="K1917" s="4666"/>
      <c r="L1917" s="4666"/>
      <c r="M1917" s="4666"/>
      <c r="N1917" s="4666"/>
      <c r="O1917" s="4666"/>
      <c r="P1917" s="3991" t="s">
        <v>40</v>
      </c>
      <c r="Q1917" s="3991" t="s">
        <v>41</v>
      </c>
      <c r="R1917" s="3998">
        <v>1</v>
      </c>
      <c r="S1917" s="3999">
        <f>ROUND(K1914,2)*R1917</f>
        <v>24.49</v>
      </c>
    </row>
    <row r="1918" spans="1:19" ht="45" customHeight="1" x14ac:dyDescent="0.25">
      <c r="A1918" s="4666"/>
      <c r="B1918" s="4666"/>
      <c r="C1918" s="4666"/>
      <c r="D1918" s="4666"/>
      <c r="E1918" s="4666"/>
      <c r="F1918" s="4666"/>
      <c r="G1918" s="4666"/>
      <c r="H1918" s="4666"/>
      <c r="I1918" s="4666"/>
      <c r="J1918" s="4666"/>
      <c r="K1918" s="4666"/>
      <c r="L1918" s="4666"/>
      <c r="M1918" s="4666"/>
      <c r="N1918" s="4666"/>
      <c r="O1918" s="4666"/>
      <c r="P1918" s="3991" t="s">
        <v>42</v>
      </c>
      <c r="Q1918" s="3991" t="s">
        <v>43</v>
      </c>
      <c r="R1918" s="4000">
        <v>1</v>
      </c>
      <c r="S1918" s="4001">
        <f>ROUND(K1914,2)*R1918</f>
        <v>24.49</v>
      </c>
    </row>
    <row r="1919" spans="1:19" ht="45" customHeight="1" x14ac:dyDescent="0.25">
      <c r="A1919" s="4666"/>
      <c r="B1919" s="4666"/>
      <c r="C1919" s="4666"/>
      <c r="D1919" s="4666"/>
      <c r="E1919" s="4666"/>
      <c r="F1919" s="4666"/>
      <c r="G1919" s="4666"/>
      <c r="H1919" s="4666"/>
      <c r="I1919" s="4666"/>
      <c r="J1919" s="4666"/>
      <c r="K1919" s="4666"/>
      <c r="L1919" s="4666"/>
      <c r="M1919" s="4666"/>
      <c r="N1919" s="4666"/>
      <c r="O1919" s="4666"/>
      <c r="P1919" s="3991" t="s">
        <v>44</v>
      </c>
      <c r="Q1919" s="3991" t="s">
        <v>45</v>
      </c>
      <c r="R1919" s="4002">
        <v>1</v>
      </c>
      <c r="S1919" s="4003">
        <f>ROUND(K1914,2)*R1919</f>
        <v>24.49</v>
      </c>
    </row>
    <row r="1920" spans="1:19" ht="45" customHeight="1" x14ac:dyDescent="0.25">
      <c r="A1920" s="4666"/>
      <c r="B1920" s="4666"/>
      <c r="C1920" s="4666"/>
      <c r="D1920" s="4666"/>
      <c r="E1920" s="4666"/>
      <c r="F1920" s="4666"/>
      <c r="G1920" s="4666"/>
      <c r="H1920" s="4666"/>
      <c r="I1920" s="4666"/>
      <c r="J1920" s="4666"/>
      <c r="K1920" s="4666"/>
      <c r="L1920" s="4666"/>
      <c r="M1920" s="4666"/>
      <c r="N1920" s="4666"/>
      <c r="O1920" s="4666"/>
      <c r="P1920" s="3991" t="s">
        <v>46</v>
      </c>
      <c r="Q1920" s="3991" t="s">
        <v>47</v>
      </c>
      <c r="R1920" s="4004">
        <v>1</v>
      </c>
      <c r="S1920" s="4005">
        <f>ROUND(K1914,2)*R1920</f>
        <v>24.49</v>
      </c>
    </row>
    <row r="1921" spans="1:19" ht="45" customHeight="1" x14ac:dyDescent="0.25">
      <c r="A1921" s="4666"/>
      <c r="B1921" s="4666"/>
      <c r="C1921" s="4666"/>
      <c r="D1921" s="4666"/>
      <c r="E1921" s="4666"/>
      <c r="F1921" s="4666"/>
      <c r="G1921" s="4666"/>
      <c r="H1921" s="4666"/>
      <c r="I1921" s="4666"/>
      <c r="J1921" s="4666"/>
      <c r="K1921" s="4666"/>
      <c r="L1921" s="4666"/>
      <c r="M1921" s="4666"/>
      <c r="N1921" s="4666"/>
      <c r="O1921" s="4666"/>
      <c r="P1921" s="3991" t="s">
        <v>48</v>
      </c>
      <c r="Q1921" s="3991" t="s">
        <v>49</v>
      </c>
      <c r="R1921" s="4006">
        <v>1</v>
      </c>
      <c r="S1921" s="4007">
        <f>ROUND(K1914,2)*R1921</f>
        <v>24.49</v>
      </c>
    </row>
    <row r="1922" spans="1:19" ht="45" customHeight="1" x14ac:dyDescent="0.25">
      <c r="A1922" s="4666"/>
      <c r="B1922" s="4666"/>
      <c r="C1922" s="4666"/>
      <c r="D1922" s="4666"/>
      <c r="E1922" s="4666"/>
      <c r="F1922" s="4666"/>
      <c r="G1922" s="4666"/>
      <c r="H1922" s="4666"/>
      <c r="I1922" s="4666"/>
      <c r="J1922" s="4666"/>
      <c r="K1922" s="4666"/>
      <c r="L1922" s="4666"/>
      <c r="M1922" s="4666"/>
      <c r="N1922" s="4666"/>
      <c r="O1922" s="4666"/>
      <c r="P1922" s="3991" t="s">
        <v>50</v>
      </c>
      <c r="Q1922" s="3991" t="s">
        <v>51</v>
      </c>
      <c r="R1922" s="4008">
        <v>1</v>
      </c>
      <c r="S1922" s="4009">
        <f>ROUND(K1914,2)*R1922</f>
        <v>24.49</v>
      </c>
    </row>
    <row r="1923" spans="1:19" ht="45" customHeight="1" x14ac:dyDescent="0.25">
      <c r="A1923" s="4666"/>
      <c r="B1923" s="4666"/>
      <c r="C1923" s="4666"/>
      <c r="D1923" s="4666"/>
      <c r="E1923" s="4666"/>
      <c r="F1923" s="4666"/>
      <c r="G1923" s="4666"/>
      <c r="H1923" s="4666"/>
      <c r="I1923" s="4666"/>
      <c r="J1923" s="4666"/>
      <c r="K1923" s="4666"/>
      <c r="L1923" s="4666"/>
      <c r="M1923" s="4666"/>
      <c r="N1923" s="4666"/>
      <c r="O1923" s="4666"/>
      <c r="P1923" s="3991" t="s">
        <v>52</v>
      </c>
      <c r="Q1923" s="3991" t="s">
        <v>53</v>
      </c>
      <c r="R1923" s="4010">
        <v>1</v>
      </c>
      <c r="S1923" s="4011">
        <f>ROUND(K1914,2)*R1923</f>
        <v>24.49</v>
      </c>
    </row>
    <row r="1924" spans="1:19" ht="45" customHeight="1" x14ac:dyDescent="0.25">
      <c r="A1924" s="4666"/>
      <c r="B1924" s="4666"/>
      <c r="C1924" s="4666"/>
      <c r="D1924" s="4666"/>
      <c r="E1924" s="4666"/>
      <c r="F1924" s="4666"/>
      <c r="G1924" s="4666"/>
      <c r="H1924" s="4666"/>
      <c r="I1924" s="4666"/>
      <c r="J1924" s="4666"/>
      <c r="K1924" s="4666"/>
      <c r="L1924" s="4666"/>
      <c r="M1924" s="4666"/>
      <c r="N1924" s="4666"/>
      <c r="O1924" s="4666"/>
      <c r="P1924" s="3991" t="s">
        <v>54</v>
      </c>
      <c r="Q1924" s="3991" t="s">
        <v>55</v>
      </c>
      <c r="R1924" s="4012">
        <v>1</v>
      </c>
      <c r="S1924" s="4013">
        <f>ROUND(K1914,2)*R1924</f>
        <v>24.49</v>
      </c>
    </row>
    <row r="1925" spans="1:19" ht="45" customHeight="1" x14ac:dyDescent="0.25">
      <c r="A1925" s="4666"/>
      <c r="B1925" s="4666"/>
      <c r="C1925" s="4666"/>
      <c r="D1925" s="4666"/>
      <c r="E1925" s="4666"/>
      <c r="F1925" s="4666"/>
      <c r="G1925" s="4666"/>
      <c r="H1925" s="4666"/>
      <c r="I1925" s="4666"/>
      <c r="J1925" s="4666"/>
      <c r="K1925" s="4666"/>
      <c r="L1925" s="4666"/>
      <c r="M1925" s="4666"/>
      <c r="N1925" s="4666"/>
      <c r="O1925" s="4666"/>
      <c r="P1925" s="3991" t="s">
        <v>56</v>
      </c>
      <c r="Q1925" s="3991" t="s">
        <v>57</v>
      </c>
      <c r="R1925" s="4014">
        <v>1</v>
      </c>
      <c r="S1925" s="4015">
        <f>ROUND(K1914,2)*R1925</f>
        <v>24.49</v>
      </c>
    </row>
    <row r="1926" spans="1:19" ht="45" customHeight="1" x14ac:dyDescent="0.25">
      <c r="A1926" s="4841" t="s">
        <v>23</v>
      </c>
      <c r="B1926" s="4841" t="s">
        <v>536</v>
      </c>
      <c r="C1926" s="4841" t="s">
        <v>25</v>
      </c>
      <c r="D1926" s="4841" t="s">
        <v>537</v>
      </c>
      <c r="E1926" s="4841" t="s">
        <v>538</v>
      </c>
      <c r="F1926" s="4842">
        <f>R1926+R1927+R1928+R1929+R1930+R1931+R1932+R1933+R1934+R1935+R1936+R1937</f>
        <v>12</v>
      </c>
      <c r="G1926" s="4841" t="s">
        <v>174</v>
      </c>
      <c r="H1926" s="4843">
        <v>376.19</v>
      </c>
      <c r="I1926" s="4844">
        <v>376.19</v>
      </c>
      <c r="J1926" s="4845">
        <v>0.2288</v>
      </c>
      <c r="K1926" s="4846">
        <f>ROUND(I1926,2)+(ROUND(I1926,2)*J1926)</f>
        <v>462.262272</v>
      </c>
      <c r="L1926" s="4847">
        <f>ROUND(S1926,2)+ROUND(S1927,2)+ROUND(S1928,2)+ROUND(S1929,2)+ROUND(S1930,2)+ROUND(S1931,2)+ROUND(S1932,2)+ROUND(S1933,2)+ROUND(S1934,2)+ROUND(S1935,2)+ROUND(S1936,2)+ROUND(S1937,2)</f>
        <v>5547.1200000000017</v>
      </c>
      <c r="M1926" s="4841"/>
      <c r="N1926" s="4841" t="s">
        <v>401</v>
      </c>
      <c r="O1926" s="4841" t="s">
        <v>402</v>
      </c>
      <c r="P1926" s="4016" t="s">
        <v>20</v>
      </c>
      <c r="Q1926" s="4016" t="s">
        <v>29</v>
      </c>
      <c r="R1926" s="4017">
        <v>1</v>
      </c>
      <c r="S1926" s="4018">
        <f>ROUND(K1926,2)*R1926</f>
        <v>462.26</v>
      </c>
    </row>
    <row r="1927" spans="1:19" ht="45" customHeight="1" x14ac:dyDescent="0.25">
      <c r="A1927" s="4666"/>
      <c r="B1927" s="4666"/>
      <c r="C1927" s="4666"/>
      <c r="D1927" s="4666"/>
      <c r="E1927" s="4666"/>
      <c r="F1927" s="4666"/>
      <c r="G1927" s="4666"/>
      <c r="H1927" s="4666"/>
      <c r="I1927" s="4666"/>
      <c r="J1927" s="4666"/>
      <c r="K1927" s="4666"/>
      <c r="L1927" s="4666"/>
      <c r="M1927" s="4666"/>
      <c r="N1927" s="4666"/>
      <c r="O1927" s="4666"/>
      <c r="P1927" s="4016" t="s">
        <v>30</v>
      </c>
      <c r="Q1927" s="4016" t="s">
        <v>37</v>
      </c>
      <c r="R1927" s="4019">
        <v>1</v>
      </c>
      <c r="S1927" s="4020">
        <f>ROUND(K1926,2)*R1927</f>
        <v>462.26</v>
      </c>
    </row>
    <row r="1928" spans="1:19" ht="45" customHeight="1" x14ac:dyDescent="0.25">
      <c r="A1928" s="4666"/>
      <c r="B1928" s="4666"/>
      <c r="C1928" s="4666"/>
      <c r="D1928" s="4666"/>
      <c r="E1928" s="4666"/>
      <c r="F1928" s="4666"/>
      <c r="G1928" s="4666"/>
      <c r="H1928" s="4666"/>
      <c r="I1928" s="4666"/>
      <c r="J1928" s="4666"/>
      <c r="K1928" s="4666"/>
      <c r="L1928" s="4666"/>
      <c r="M1928" s="4666"/>
      <c r="N1928" s="4666"/>
      <c r="O1928" s="4666"/>
      <c r="P1928" s="4016" t="s">
        <v>38</v>
      </c>
      <c r="Q1928" s="4016" t="s">
        <v>39</v>
      </c>
      <c r="R1928" s="4021">
        <v>1</v>
      </c>
      <c r="S1928" s="4022">
        <f>ROUND(K1926,2)*R1928</f>
        <v>462.26</v>
      </c>
    </row>
    <row r="1929" spans="1:19" ht="45" customHeight="1" x14ac:dyDescent="0.25">
      <c r="A1929" s="4666"/>
      <c r="B1929" s="4666"/>
      <c r="C1929" s="4666"/>
      <c r="D1929" s="4666"/>
      <c r="E1929" s="4666"/>
      <c r="F1929" s="4666"/>
      <c r="G1929" s="4666"/>
      <c r="H1929" s="4666"/>
      <c r="I1929" s="4666"/>
      <c r="J1929" s="4666"/>
      <c r="K1929" s="4666"/>
      <c r="L1929" s="4666"/>
      <c r="M1929" s="4666"/>
      <c r="N1929" s="4666"/>
      <c r="O1929" s="4666"/>
      <c r="P1929" s="4016" t="s">
        <v>40</v>
      </c>
      <c r="Q1929" s="4016" t="s">
        <v>41</v>
      </c>
      <c r="R1929" s="4023">
        <v>1</v>
      </c>
      <c r="S1929" s="4024">
        <f>ROUND(K1926,2)*R1929</f>
        <v>462.26</v>
      </c>
    </row>
    <row r="1930" spans="1:19" ht="45" customHeight="1" x14ac:dyDescent="0.25">
      <c r="A1930" s="4666"/>
      <c r="B1930" s="4666"/>
      <c r="C1930" s="4666"/>
      <c r="D1930" s="4666"/>
      <c r="E1930" s="4666"/>
      <c r="F1930" s="4666"/>
      <c r="G1930" s="4666"/>
      <c r="H1930" s="4666"/>
      <c r="I1930" s="4666"/>
      <c r="J1930" s="4666"/>
      <c r="K1930" s="4666"/>
      <c r="L1930" s="4666"/>
      <c r="M1930" s="4666"/>
      <c r="N1930" s="4666"/>
      <c r="O1930" s="4666"/>
      <c r="P1930" s="4016" t="s">
        <v>42</v>
      </c>
      <c r="Q1930" s="4016" t="s">
        <v>43</v>
      </c>
      <c r="R1930" s="4025">
        <v>1</v>
      </c>
      <c r="S1930" s="4026">
        <f>ROUND(K1926,2)*R1930</f>
        <v>462.26</v>
      </c>
    </row>
    <row r="1931" spans="1:19" ht="45" customHeight="1" x14ac:dyDescent="0.25">
      <c r="A1931" s="4666"/>
      <c r="B1931" s="4666"/>
      <c r="C1931" s="4666"/>
      <c r="D1931" s="4666"/>
      <c r="E1931" s="4666"/>
      <c r="F1931" s="4666"/>
      <c r="G1931" s="4666"/>
      <c r="H1931" s="4666"/>
      <c r="I1931" s="4666"/>
      <c r="J1931" s="4666"/>
      <c r="K1931" s="4666"/>
      <c r="L1931" s="4666"/>
      <c r="M1931" s="4666"/>
      <c r="N1931" s="4666"/>
      <c r="O1931" s="4666"/>
      <c r="P1931" s="4016" t="s">
        <v>44</v>
      </c>
      <c r="Q1931" s="4016" t="s">
        <v>45</v>
      </c>
      <c r="R1931" s="4027">
        <v>1</v>
      </c>
      <c r="S1931" s="4028">
        <f>ROUND(K1926,2)*R1931</f>
        <v>462.26</v>
      </c>
    </row>
    <row r="1932" spans="1:19" ht="45" customHeight="1" x14ac:dyDescent="0.25">
      <c r="A1932" s="4666"/>
      <c r="B1932" s="4666"/>
      <c r="C1932" s="4666"/>
      <c r="D1932" s="4666"/>
      <c r="E1932" s="4666"/>
      <c r="F1932" s="4666"/>
      <c r="G1932" s="4666"/>
      <c r="H1932" s="4666"/>
      <c r="I1932" s="4666"/>
      <c r="J1932" s="4666"/>
      <c r="K1932" s="4666"/>
      <c r="L1932" s="4666"/>
      <c r="M1932" s="4666"/>
      <c r="N1932" s="4666"/>
      <c r="O1932" s="4666"/>
      <c r="P1932" s="4016" t="s">
        <v>46</v>
      </c>
      <c r="Q1932" s="4016" t="s">
        <v>47</v>
      </c>
      <c r="R1932" s="4029">
        <v>1</v>
      </c>
      <c r="S1932" s="4030">
        <f>ROUND(K1926,2)*R1932</f>
        <v>462.26</v>
      </c>
    </row>
    <row r="1933" spans="1:19" ht="45" customHeight="1" x14ac:dyDescent="0.25">
      <c r="A1933" s="4666"/>
      <c r="B1933" s="4666"/>
      <c r="C1933" s="4666"/>
      <c r="D1933" s="4666"/>
      <c r="E1933" s="4666"/>
      <c r="F1933" s="4666"/>
      <c r="G1933" s="4666"/>
      <c r="H1933" s="4666"/>
      <c r="I1933" s="4666"/>
      <c r="J1933" s="4666"/>
      <c r="K1933" s="4666"/>
      <c r="L1933" s="4666"/>
      <c r="M1933" s="4666"/>
      <c r="N1933" s="4666"/>
      <c r="O1933" s="4666"/>
      <c r="P1933" s="4016" t="s">
        <v>48</v>
      </c>
      <c r="Q1933" s="4016" t="s">
        <v>49</v>
      </c>
      <c r="R1933" s="4031">
        <v>1</v>
      </c>
      <c r="S1933" s="4032">
        <f>ROUND(K1926,2)*R1933</f>
        <v>462.26</v>
      </c>
    </row>
    <row r="1934" spans="1:19" ht="45" customHeight="1" x14ac:dyDescent="0.25">
      <c r="A1934" s="4666"/>
      <c r="B1934" s="4666"/>
      <c r="C1934" s="4666"/>
      <c r="D1934" s="4666"/>
      <c r="E1934" s="4666"/>
      <c r="F1934" s="4666"/>
      <c r="G1934" s="4666"/>
      <c r="H1934" s="4666"/>
      <c r="I1934" s="4666"/>
      <c r="J1934" s="4666"/>
      <c r="K1934" s="4666"/>
      <c r="L1934" s="4666"/>
      <c r="M1934" s="4666"/>
      <c r="N1934" s="4666"/>
      <c r="O1934" s="4666"/>
      <c r="P1934" s="4016" t="s">
        <v>50</v>
      </c>
      <c r="Q1934" s="4016" t="s">
        <v>51</v>
      </c>
      <c r="R1934" s="4033">
        <v>1</v>
      </c>
      <c r="S1934" s="4034">
        <f>ROUND(K1926,2)*R1934</f>
        <v>462.26</v>
      </c>
    </row>
    <row r="1935" spans="1:19" ht="45" customHeight="1" x14ac:dyDescent="0.25">
      <c r="A1935" s="4666"/>
      <c r="B1935" s="4666"/>
      <c r="C1935" s="4666"/>
      <c r="D1935" s="4666"/>
      <c r="E1935" s="4666"/>
      <c r="F1935" s="4666"/>
      <c r="G1935" s="4666"/>
      <c r="H1935" s="4666"/>
      <c r="I1935" s="4666"/>
      <c r="J1935" s="4666"/>
      <c r="K1935" s="4666"/>
      <c r="L1935" s="4666"/>
      <c r="M1935" s="4666"/>
      <c r="N1935" s="4666"/>
      <c r="O1935" s="4666"/>
      <c r="P1935" s="4016" t="s">
        <v>52</v>
      </c>
      <c r="Q1935" s="4016" t="s">
        <v>53</v>
      </c>
      <c r="R1935" s="4035">
        <v>1</v>
      </c>
      <c r="S1935" s="4036">
        <f>ROUND(K1926,2)*R1935</f>
        <v>462.26</v>
      </c>
    </row>
    <row r="1936" spans="1:19" ht="45" customHeight="1" x14ac:dyDescent="0.25">
      <c r="A1936" s="4666"/>
      <c r="B1936" s="4666"/>
      <c r="C1936" s="4666"/>
      <c r="D1936" s="4666"/>
      <c r="E1936" s="4666"/>
      <c r="F1936" s="4666"/>
      <c r="G1936" s="4666"/>
      <c r="H1936" s="4666"/>
      <c r="I1936" s="4666"/>
      <c r="J1936" s="4666"/>
      <c r="K1936" s="4666"/>
      <c r="L1936" s="4666"/>
      <c r="M1936" s="4666"/>
      <c r="N1936" s="4666"/>
      <c r="O1936" s="4666"/>
      <c r="P1936" s="4016" t="s">
        <v>54</v>
      </c>
      <c r="Q1936" s="4016" t="s">
        <v>55</v>
      </c>
      <c r="R1936" s="4037">
        <v>1</v>
      </c>
      <c r="S1936" s="4038">
        <f>ROUND(K1926,2)*R1936</f>
        <v>462.26</v>
      </c>
    </row>
    <row r="1937" spans="1:19" ht="45" customHeight="1" x14ac:dyDescent="0.25">
      <c r="A1937" s="4666"/>
      <c r="B1937" s="4666"/>
      <c r="C1937" s="4666"/>
      <c r="D1937" s="4666"/>
      <c r="E1937" s="4666"/>
      <c r="F1937" s="4666"/>
      <c r="G1937" s="4666"/>
      <c r="H1937" s="4666"/>
      <c r="I1937" s="4666"/>
      <c r="J1937" s="4666"/>
      <c r="K1937" s="4666"/>
      <c r="L1937" s="4666"/>
      <c r="M1937" s="4666"/>
      <c r="N1937" s="4666"/>
      <c r="O1937" s="4666"/>
      <c r="P1937" s="4016" t="s">
        <v>56</v>
      </c>
      <c r="Q1937" s="4016" t="s">
        <v>57</v>
      </c>
      <c r="R1937" s="4039">
        <v>1</v>
      </c>
      <c r="S1937" s="4040">
        <f>ROUND(K1926,2)*R1937</f>
        <v>462.26</v>
      </c>
    </row>
    <row r="1938" spans="1:19" ht="45" customHeight="1" x14ac:dyDescent="0.25">
      <c r="A1938" s="4820" t="s">
        <v>23</v>
      </c>
      <c r="B1938" s="4820" t="s">
        <v>539</v>
      </c>
      <c r="C1938" s="4820" t="s">
        <v>25</v>
      </c>
      <c r="D1938" s="4820" t="s">
        <v>540</v>
      </c>
      <c r="E1938" s="4820" t="s">
        <v>541</v>
      </c>
      <c r="F1938" s="4821">
        <f>R1938+R1939+R1940+R1941+R1942+R1943+R1944+R1945+R1946+R1947+R1948+R1949</f>
        <v>12</v>
      </c>
      <c r="G1938" s="4820" t="s">
        <v>174</v>
      </c>
      <c r="H1938" s="4822">
        <v>543.4</v>
      </c>
      <c r="I1938" s="4823">
        <v>543.4</v>
      </c>
      <c r="J1938" s="4824">
        <v>0.2288</v>
      </c>
      <c r="K1938" s="4825">
        <f>ROUND(I1938,2)+(ROUND(I1938,2)*J1938)</f>
        <v>667.72991999999999</v>
      </c>
      <c r="L1938" s="4826">
        <f>ROUND(S1938,2)+ROUND(S1939,2)+ROUND(S1940,2)+ROUND(S1941,2)+ROUND(S1942,2)+ROUND(S1943,2)+ROUND(S1944,2)+ROUND(S1945,2)+ROUND(S1946,2)+ROUND(S1947,2)+ROUND(S1948,2)+ROUND(S1949,2)</f>
        <v>8012.7599999999984</v>
      </c>
      <c r="M1938" s="4820"/>
      <c r="N1938" s="4820" t="s">
        <v>401</v>
      </c>
      <c r="O1938" s="4820" t="s">
        <v>402</v>
      </c>
      <c r="P1938" s="4041" t="s">
        <v>20</v>
      </c>
      <c r="Q1938" s="4041" t="s">
        <v>29</v>
      </c>
      <c r="R1938" s="4042">
        <v>1</v>
      </c>
      <c r="S1938" s="4043">
        <f>ROUND(K1938,2)*R1938</f>
        <v>667.73</v>
      </c>
    </row>
    <row r="1939" spans="1:19" ht="45" customHeight="1" x14ac:dyDescent="0.25">
      <c r="A1939" s="4666"/>
      <c r="B1939" s="4666"/>
      <c r="C1939" s="4666"/>
      <c r="D1939" s="4666"/>
      <c r="E1939" s="4666"/>
      <c r="F1939" s="4666"/>
      <c r="G1939" s="4666"/>
      <c r="H1939" s="4666"/>
      <c r="I1939" s="4666"/>
      <c r="J1939" s="4666"/>
      <c r="K1939" s="4666"/>
      <c r="L1939" s="4666"/>
      <c r="M1939" s="4666"/>
      <c r="N1939" s="4666"/>
      <c r="O1939" s="4666"/>
      <c r="P1939" s="4041" t="s">
        <v>30</v>
      </c>
      <c r="Q1939" s="4041" t="s">
        <v>37</v>
      </c>
      <c r="R1939" s="4044">
        <v>1</v>
      </c>
      <c r="S1939" s="4045">
        <f>ROUND(K1938,2)*R1939</f>
        <v>667.73</v>
      </c>
    </row>
    <row r="1940" spans="1:19" ht="45" customHeight="1" x14ac:dyDescent="0.25">
      <c r="A1940" s="4666"/>
      <c r="B1940" s="4666"/>
      <c r="C1940" s="4666"/>
      <c r="D1940" s="4666"/>
      <c r="E1940" s="4666"/>
      <c r="F1940" s="4666"/>
      <c r="G1940" s="4666"/>
      <c r="H1940" s="4666"/>
      <c r="I1940" s="4666"/>
      <c r="J1940" s="4666"/>
      <c r="K1940" s="4666"/>
      <c r="L1940" s="4666"/>
      <c r="M1940" s="4666"/>
      <c r="N1940" s="4666"/>
      <c r="O1940" s="4666"/>
      <c r="P1940" s="4041" t="s">
        <v>38</v>
      </c>
      <c r="Q1940" s="4041" t="s">
        <v>39</v>
      </c>
      <c r="R1940" s="4046">
        <v>1</v>
      </c>
      <c r="S1940" s="4047">
        <f>ROUND(K1938,2)*R1940</f>
        <v>667.73</v>
      </c>
    </row>
    <row r="1941" spans="1:19" ht="45" customHeight="1" x14ac:dyDescent="0.25">
      <c r="A1941" s="4666"/>
      <c r="B1941" s="4666"/>
      <c r="C1941" s="4666"/>
      <c r="D1941" s="4666"/>
      <c r="E1941" s="4666"/>
      <c r="F1941" s="4666"/>
      <c r="G1941" s="4666"/>
      <c r="H1941" s="4666"/>
      <c r="I1941" s="4666"/>
      <c r="J1941" s="4666"/>
      <c r="K1941" s="4666"/>
      <c r="L1941" s="4666"/>
      <c r="M1941" s="4666"/>
      <c r="N1941" s="4666"/>
      <c r="O1941" s="4666"/>
      <c r="P1941" s="4041" t="s">
        <v>40</v>
      </c>
      <c r="Q1941" s="4041" t="s">
        <v>41</v>
      </c>
      <c r="R1941" s="4048">
        <v>1</v>
      </c>
      <c r="S1941" s="4049">
        <f>ROUND(K1938,2)*R1941</f>
        <v>667.73</v>
      </c>
    </row>
    <row r="1942" spans="1:19" ht="45" customHeight="1" x14ac:dyDescent="0.25">
      <c r="A1942" s="4666"/>
      <c r="B1942" s="4666"/>
      <c r="C1942" s="4666"/>
      <c r="D1942" s="4666"/>
      <c r="E1942" s="4666"/>
      <c r="F1942" s="4666"/>
      <c r="G1942" s="4666"/>
      <c r="H1942" s="4666"/>
      <c r="I1942" s="4666"/>
      <c r="J1942" s="4666"/>
      <c r="K1942" s="4666"/>
      <c r="L1942" s="4666"/>
      <c r="M1942" s="4666"/>
      <c r="N1942" s="4666"/>
      <c r="O1942" s="4666"/>
      <c r="P1942" s="4041" t="s">
        <v>42</v>
      </c>
      <c r="Q1942" s="4041" t="s">
        <v>43</v>
      </c>
      <c r="R1942" s="4050">
        <v>1</v>
      </c>
      <c r="S1942" s="4051">
        <f>ROUND(K1938,2)*R1942</f>
        <v>667.73</v>
      </c>
    </row>
    <row r="1943" spans="1:19" ht="45" customHeight="1" x14ac:dyDescent="0.25">
      <c r="A1943" s="4666"/>
      <c r="B1943" s="4666"/>
      <c r="C1943" s="4666"/>
      <c r="D1943" s="4666"/>
      <c r="E1943" s="4666"/>
      <c r="F1943" s="4666"/>
      <c r="G1943" s="4666"/>
      <c r="H1943" s="4666"/>
      <c r="I1943" s="4666"/>
      <c r="J1943" s="4666"/>
      <c r="K1943" s="4666"/>
      <c r="L1943" s="4666"/>
      <c r="M1943" s="4666"/>
      <c r="N1943" s="4666"/>
      <c r="O1943" s="4666"/>
      <c r="P1943" s="4041" t="s">
        <v>44</v>
      </c>
      <c r="Q1943" s="4041" t="s">
        <v>45</v>
      </c>
      <c r="R1943" s="4052">
        <v>1</v>
      </c>
      <c r="S1943" s="4053">
        <f>ROUND(K1938,2)*R1943</f>
        <v>667.73</v>
      </c>
    </row>
    <row r="1944" spans="1:19" ht="45" customHeight="1" x14ac:dyDescent="0.25">
      <c r="A1944" s="4666"/>
      <c r="B1944" s="4666"/>
      <c r="C1944" s="4666"/>
      <c r="D1944" s="4666"/>
      <c r="E1944" s="4666"/>
      <c r="F1944" s="4666"/>
      <c r="G1944" s="4666"/>
      <c r="H1944" s="4666"/>
      <c r="I1944" s="4666"/>
      <c r="J1944" s="4666"/>
      <c r="K1944" s="4666"/>
      <c r="L1944" s="4666"/>
      <c r="M1944" s="4666"/>
      <c r="N1944" s="4666"/>
      <c r="O1944" s="4666"/>
      <c r="P1944" s="4041" t="s">
        <v>46</v>
      </c>
      <c r="Q1944" s="4041" t="s">
        <v>47</v>
      </c>
      <c r="R1944" s="4054">
        <v>1</v>
      </c>
      <c r="S1944" s="4055">
        <f>ROUND(K1938,2)*R1944</f>
        <v>667.73</v>
      </c>
    </row>
    <row r="1945" spans="1:19" ht="45" customHeight="1" x14ac:dyDescent="0.25">
      <c r="A1945" s="4666"/>
      <c r="B1945" s="4666"/>
      <c r="C1945" s="4666"/>
      <c r="D1945" s="4666"/>
      <c r="E1945" s="4666"/>
      <c r="F1945" s="4666"/>
      <c r="G1945" s="4666"/>
      <c r="H1945" s="4666"/>
      <c r="I1945" s="4666"/>
      <c r="J1945" s="4666"/>
      <c r="K1945" s="4666"/>
      <c r="L1945" s="4666"/>
      <c r="M1945" s="4666"/>
      <c r="N1945" s="4666"/>
      <c r="O1945" s="4666"/>
      <c r="P1945" s="4041" t="s">
        <v>48</v>
      </c>
      <c r="Q1945" s="4041" t="s">
        <v>49</v>
      </c>
      <c r="R1945" s="4056">
        <v>1</v>
      </c>
      <c r="S1945" s="4057">
        <f>ROUND(K1938,2)*R1945</f>
        <v>667.73</v>
      </c>
    </row>
    <row r="1946" spans="1:19" ht="45" customHeight="1" x14ac:dyDescent="0.25">
      <c r="A1946" s="4666"/>
      <c r="B1946" s="4666"/>
      <c r="C1946" s="4666"/>
      <c r="D1946" s="4666"/>
      <c r="E1946" s="4666"/>
      <c r="F1946" s="4666"/>
      <c r="G1946" s="4666"/>
      <c r="H1946" s="4666"/>
      <c r="I1946" s="4666"/>
      <c r="J1946" s="4666"/>
      <c r="K1946" s="4666"/>
      <c r="L1946" s="4666"/>
      <c r="M1946" s="4666"/>
      <c r="N1946" s="4666"/>
      <c r="O1946" s="4666"/>
      <c r="P1946" s="4041" t="s">
        <v>50</v>
      </c>
      <c r="Q1946" s="4041" t="s">
        <v>51</v>
      </c>
      <c r="R1946" s="4058">
        <v>1</v>
      </c>
      <c r="S1946" s="4059">
        <f>ROUND(K1938,2)*R1946</f>
        <v>667.73</v>
      </c>
    </row>
    <row r="1947" spans="1:19" ht="45" customHeight="1" x14ac:dyDescent="0.25">
      <c r="A1947" s="4666"/>
      <c r="B1947" s="4666"/>
      <c r="C1947" s="4666"/>
      <c r="D1947" s="4666"/>
      <c r="E1947" s="4666"/>
      <c r="F1947" s="4666"/>
      <c r="G1947" s="4666"/>
      <c r="H1947" s="4666"/>
      <c r="I1947" s="4666"/>
      <c r="J1947" s="4666"/>
      <c r="K1947" s="4666"/>
      <c r="L1947" s="4666"/>
      <c r="M1947" s="4666"/>
      <c r="N1947" s="4666"/>
      <c r="O1947" s="4666"/>
      <c r="P1947" s="4041" t="s">
        <v>52</v>
      </c>
      <c r="Q1947" s="4041" t="s">
        <v>53</v>
      </c>
      <c r="R1947" s="4060">
        <v>1</v>
      </c>
      <c r="S1947" s="4061">
        <f>ROUND(K1938,2)*R1947</f>
        <v>667.73</v>
      </c>
    </row>
    <row r="1948" spans="1:19" ht="45" customHeight="1" x14ac:dyDescent="0.25">
      <c r="A1948" s="4666"/>
      <c r="B1948" s="4666"/>
      <c r="C1948" s="4666"/>
      <c r="D1948" s="4666"/>
      <c r="E1948" s="4666"/>
      <c r="F1948" s="4666"/>
      <c r="G1948" s="4666"/>
      <c r="H1948" s="4666"/>
      <c r="I1948" s="4666"/>
      <c r="J1948" s="4666"/>
      <c r="K1948" s="4666"/>
      <c r="L1948" s="4666"/>
      <c r="M1948" s="4666"/>
      <c r="N1948" s="4666"/>
      <c r="O1948" s="4666"/>
      <c r="P1948" s="4041" t="s">
        <v>54</v>
      </c>
      <c r="Q1948" s="4041" t="s">
        <v>55</v>
      </c>
      <c r="R1948" s="4062">
        <v>1</v>
      </c>
      <c r="S1948" s="4063">
        <f>ROUND(K1938,2)*R1948</f>
        <v>667.73</v>
      </c>
    </row>
    <row r="1949" spans="1:19" ht="45" customHeight="1" x14ac:dyDescent="0.25">
      <c r="A1949" s="4666"/>
      <c r="B1949" s="4666"/>
      <c r="C1949" s="4666"/>
      <c r="D1949" s="4666"/>
      <c r="E1949" s="4666"/>
      <c r="F1949" s="4666"/>
      <c r="G1949" s="4666"/>
      <c r="H1949" s="4666"/>
      <c r="I1949" s="4666"/>
      <c r="J1949" s="4666"/>
      <c r="K1949" s="4666"/>
      <c r="L1949" s="4666"/>
      <c r="M1949" s="4666"/>
      <c r="N1949" s="4666"/>
      <c r="O1949" s="4666"/>
      <c r="P1949" s="4041" t="s">
        <v>56</v>
      </c>
      <c r="Q1949" s="4041" t="s">
        <v>57</v>
      </c>
      <c r="R1949" s="4064">
        <v>1</v>
      </c>
      <c r="S1949" s="4065">
        <f>ROUND(K1938,2)*R1949</f>
        <v>667.73</v>
      </c>
    </row>
    <row r="1950" spans="1:19" ht="45" customHeight="1" x14ac:dyDescent="0.25">
      <c r="A1950" s="4827" t="s">
        <v>23</v>
      </c>
      <c r="B1950" s="4827" t="s">
        <v>542</v>
      </c>
      <c r="C1950" s="4827" t="s">
        <v>25</v>
      </c>
      <c r="D1950" s="4827" t="s">
        <v>528</v>
      </c>
      <c r="E1950" s="4827" t="s">
        <v>529</v>
      </c>
      <c r="F1950" s="4828">
        <f>R1950+R1951+R1952+R1953+R1954+R1955+R1956+R1957+R1958+R1959+R1960+R1961</f>
        <v>12</v>
      </c>
      <c r="G1950" s="4827" t="s">
        <v>174</v>
      </c>
      <c r="H1950" s="4829">
        <v>49.37</v>
      </c>
      <c r="I1950" s="4830">
        <v>49.37</v>
      </c>
      <c r="J1950" s="4831">
        <v>0.2288</v>
      </c>
      <c r="K1950" s="4832">
        <f>ROUND(I1950,2)+(ROUND(I1950,2)*J1950)</f>
        <v>60.665855999999998</v>
      </c>
      <c r="L1950" s="4833">
        <f>ROUND(S1950,2)+ROUND(S1951,2)+ROUND(S1952,2)+ROUND(S1953,2)+ROUND(S1954,2)+ROUND(S1955,2)+ROUND(S1956,2)+ROUND(S1957,2)+ROUND(S1958,2)+ROUND(S1959,2)+ROUND(S1960,2)+ROUND(S1961,2)</f>
        <v>728.04</v>
      </c>
      <c r="M1950" s="4827"/>
      <c r="N1950" s="4827" t="s">
        <v>401</v>
      </c>
      <c r="O1950" s="4827" t="s">
        <v>402</v>
      </c>
      <c r="P1950" s="4066" t="s">
        <v>20</v>
      </c>
      <c r="Q1950" s="4066" t="s">
        <v>29</v>
      </c>
      <c r="R1950" s="4067">
        <v>1</v>
      </c>
      <c r="S1950" s="4068">
        <f>ROUND(K1950,2)*R1950</f>
        <v>60.67</v>
      </c>
    </row>
    <row r="1951" spans="1:19" ht="45" customHeight="1" x14ac:dyDescent="0.25">
      <c r="A1951" s="4666"/>
      <c r="B1951" s="4666"/>
      <c r="C1951" s="4666"/>
      <c r="D1951" s="4666"/>
      <c r="E1951" s="4666"/>
      <c r="F1951" s="4666"/>
      <c r="G1951" s="4666"/>
      <c r="H1951" s="4666"/>
      <c r="I1951" s="4666"/>
      <c r="J1951" s="4666"/>
      <c r="K1951" s="4666"/>
      <c r="L1951" s="4666"/>
      <c r="M1951" s="4666"/>
      <c r="N1951" s="4666"/>
      <c r="O1951" s="4666"/>
      <c r="P1951" s="4066" t="s">
        <v>30</v>
      </c>
      <c r="Q1951" s="4066" t="s">
        <v>37</v>
      </c>
      <c r="R1951" s="4069">
        <v>1</v>
      </c>
      <c r="S1951" s="4070">
        <f>ROUND(K1950,2)*R1951</f>
        <v>60.67</v>
      </c>
    </row>
    <row r="1952" spans="1:19" ht="45" customHeight="1" x14ac:dyDescent="0.25">
      <c r="A1952" s="4666"/>
      <c r="B1952" s="4666"/>
      <c r="C1952" s="4666"/>
      <c r="D1952" s="4666"/>
      <c r="E1952" s="4666"/>
      <c r="F1952" s="4666"/>
      <c r="G1952" s="4666"/>
      <c r="H1952" s="4666"/>
      <c r="I1952" s="4666"/>
      <c r="J1952" s="4666"/>
      <c r="K1952" s="4666"/>
      <c r="L1952" s="4666"/>
      <c r="M1952" s="4666"/>
      <c r="N1952" s="4666"/>
      <c r="O1952" s="4666"/>
      <c r="P1952" s="4066" t="s">
        <v>38</v>
      </c>
      <c r="Q1952" s="4066" t="s">
        <v>39</v>
      </c>
      <c r="R1952" s="4071">
        <v>1</v>
      </c>
      <c r="S1952" s="4072">
        <f>ROUND(K1950,2)*R1952</f>
        <v>60.67</v>
      </c>
    </row>
    <row r="1953" spans="1:19" ht="45" customHeight="1" x14ac:dyDescent="0.25">
      <c r="A1953" s="4666"/>
      <c r="B1953" s="4666"/>
      <c r="C1953" s="4666"/>
      <c r="D1953" s="4666"/>
      <c r="E1953" s="4666"/>
      <c r="F1953" s="4666"/>
      <c r="G1953" s="4666"/>
      <c r="H1953" s="4666"/>
      <c r="I1953" s="4666"/>
      <c r="J1953" s="4666"/>
      <c r="K1953" s="4666"/>
      <c r="L1953" s="4666"/>
      <c r="M1953" s="4666"/>
      <c r="N1953" s="4666"/>
      <c r="O1953" s="4666"/>
      <c r="P1953" s="4066" t="s">
        <v>40</v>
      </c>
      <c r="Q1953" s="4066" t="s">
        <v>41</v>
      </c>
      <c r="R1953" s="4073">
        <v>1</v>
      </c>
      <c r="S1953" s="4074">
        <f>ROUND(K1950,2)*R1953</f>
        <v>60.67</v>
      </c>
    </row>
    <row r="1954" spans="1:19" ht="45" customHeight="1" x14ac:dyDescent="0.25">
      <c r="A1954" s="4666"/>
      <c r="B1954" s="4666"/>
      <c r="C1954" s="4666"/>
      <c r="D1954" s="4666"/>
      <c r="E1954" s="4666"/>
      <c r="F1954" s="4666"/>
      <c r="G1954" s="4666"/>
      <c r="H1954" s="4666"/>
      <c r="I1954" s="4666"/>
      <c r="J1954" s="4666"/>
      <c r="K1954" s="4666"/>
      <c r="L1954" s="4666"/>
      <c r="M1954" s="4666"/>
      <c r="N1954" s="4666"/>
      <c r="O1954" s="4666"/>
      <c r="P1954" s="4066" t="s">
        <v>42</v>
      </c>
      <c r="Q1954" s="4066" t="s">
        <v>43</v>
      </c>
      <c r="R1954" s="4075">
        <v>1</v>
      </c>
      <c r="S1954" s="4076">
        <f>ROUND(K1950,2)*R1954</f>
        <v>60.67</v>
      </c>
    </row>
    <row r="1955" spans="1:19" ht="45" customHeight="1" x14ac:dyDescent="0.25">
      <c r="A1955" s="4666"/>
      <c r="B1955" s="4666"/>
      <c r="C1955" s="4666"/>
      <c r="D1955" s="4666"/>
      <c r="E1955" s="4666"/>
      <c r="F1955" s="4666"/>
      <c r="G1955" s="4666"/>
      <c r="H1955" s="4666"/>
      <c r="I1955" s="4666"/>
      <c r="J1955" s="4666"/>
      <c r="K1955" s="4666"/>
      <c r="L1955" s="4666"/>
      <c r="M1955" s="4666"/>
      <c r="N1955" s="4666"/>
      <c r="O1955" s="4666"/>
      <c r="P1955" s="4066" t="s">
        <v>44</v>
      </c>
      <c r="Q1955" s="4066" t="s">
        <v>45</v>
      </c>
      <c r="R1955" s="4077">
        <v>1</v>
      </c>
      <c r="S1955" s="4078">
        <f>ROUND(K1950,2)*R1955</f>
        <v>60.67</v>
      </c>
    </row>
    <row r="1956" spans="1:19" ht="45" customHeight="1" x14ac:dyDescent="0.25">
      <c r="A1956" s="4666"/>
      <c r="B1956" s="4666"/>
      <c r="C1956" s="4666"/>
      <c r="D1956" s="4666"/>
      <c r="E1956" s="4666"/>
      <c r="F1956" s="4666"/>
      <c r="G1956" s="4666"/>
      <c r="H1956" s="4666"/>
      <c r="I1956" s="4666"/>
      <c r="J1956" s="4666"/>
      <c r="K1956" s="4666"/>
      <c r="L1956" s="4666"/>
      <c r="M1956" s="4666"/>
      <c r="N1956" s="4666"/>
      <c r="O1956" s="4666"/>
      <c r="P1956" s="4066" t="s">
        <v>46</v>
      </c>
      <c r="Q1956" s="4066" t="s">
        <v>47</v>
      </c>
      <c r="R1956" s="4079">
        <v>1</v>
      </c>
      <c r="S1956" s="4080">
        <f>ROUND(K1950,2)*R1956</f>
        <v>60.67</v>
      </c>
    </row>
    <row r="1957" spans="1:19" ht="45" customHeight="1" x14ac:dyDescent="0.25">
      <c r="A1957" s="4666"/>
      <c r="B1957" s="4666"/>
      <c r="C1957" s="4666"/>
      <c r="D1957" s="4666"/>
      <c r="E1957" s="4666"/>
      <c r="F1957" s="4666"/>
      <c r="G1957" s="4666"/>
      <c r="H1957" s="4666"/>
      <c r="I1957" s="4666"/>
      <c r="J1957" s="4666"/>
      <c r="K1957" s="4666"/>
      <c r="L1957" s="4666"/>
      <c r="M1957" s="4666"/>
      <c r="N1957" s="4666"/>
      <c r="O1957" s="4666"/>
      <c r="P1957" s="4066" t="s">
        <v>48</v>
      </c>
      <c r="Q1957" s="4066" t="s">
        <v>49</v>
      </c>
      <c r="R1957" s="4081">
        <v>1</v>
      </c>
      <c r="S1957" s="4082">
        <f>ROUND(K1950,2)*R1957</f>
        <v>60.67</v>
      </c>
    </row>
    <row r="1958" spans="1:19" ht="45" customHeight="1" x14ac:dyDescent="0.25">
      <c r="A1958" s="4666"/>
      <c r="B1958" s="4666"/>
      <c r="C1958" s="4666"/>
      <c r="D1958" s="4666"/>
      <c r="E1958" s="4666"/>
      <c r="F1958" s="4666"/>
      <c r="G1958" s="4666"/>
      <c r="H1958" s="4666"/>
      <c r="I1958" s="4666"/>
      <c r="J1958" s="4666"/>
      <c r="K1958" s="4666"/>
      <c r="L1958" s="4666"/>
      <c r="M1958" s="4666"/>
      <c r="N1958" s="4666"/>
      <c r="O1958" s="4666"/>
      <c r="P1958" s="4066" t="s">
        <v>50</v>
      </c>
      <c r="Q1958" s="4066" t="s">
        <v>51</v>
      </c>
      <c r="R1958" s="4083">
        <v>1</v>
      </c>
      <c r="S1958" s="4084">
        <f>ROUND(K1950,2)*R1958</f>
        <v>60.67</v>
      </c>
    </row>
    <row r="1959" spans="1:19" ht="45" customHeight="1" x14ac:dyDescent="0.25">
      <c r="A1959" s="4666"/>
      <c r="B1959" s="4666"/>
      <c r="C1959" s="4666"/>
      <c r="D1959" s="4666"/>
      <c r="E1959" s="4666"/>
      <c r="F1959" s="4666"/>
      <c r="G1959" s="4666"/>
      <c r="H1959" s="4666"/>
      <c r="I1959" s="4666"/>
      <c r="J1959" s="4666"/>
      <c r="K1959" s="4666"/>
      <c r="L1959" s="4666"/>
      <c r="M1959" s="4666"/>
      <c r="N1959" s="4666"/>
      <c r="O1959" s="4666"/>
      <c r="P1959" s="4066" t="s">
        <v>52</v>
      </c>
      <c r="Q1959" s="4066" t="s">
        <v>53</v>
      </c>
      <c r="R1959" s="4085">
        <v>1</v>
      </c>
      <c r="S1959" s="4086">
        <f>ROUND(K1950,2)*R1959</f>
        <v>60.67</v>
      </c>
    </row>
    <row r="1960" spans="1:19" ht="45" customHeight="1" x14ac:dyDescent="0.25">
      <c r="A1960" s="4666"/>
      <c r="B1960" s="4666"/>
      <c r="C1960" s="4666"/>
      <c r="D1960" s="4666"/>
      <c r="E1960" s="4666"/>
      <c r="F1960" s="4666"/>
      <c r="G1960" s="4666"/>
      <c r="H1960" s="4666"/>
      <c r="I1960" s="4666"/>
      <c r="J1960" s="4666"/>
      <c r="K1960" s="4666"/>
      <c r="L1960" s="4666"/>
      <c r="M1960" s="4666"/>
      <c r="N1960" s="4666"/>
      <c r="O1960" s="4666"/>
      <c r="P1960" s="4066" t="s">
        <v>54</v>
      </c>
      <c r="Q1960" s="4066" t="s">
        <v>55</v>
      </c>
      <c r="R1960" s="4087">
        <v>1</v>
      </c>
      <c r="S1960" s="4088">
        <f>ROUND(K1950,2)*R1960</f>
        <v>60.67</v>
      </c>
    </row>
    <row r="1961" spans="1:19" ht="45" customHeight="1" x14ac:dyDescent="0.25">
      <c r="A1961" s="4666"/>
      <c r="B1961" s="4666"/>
      <c r="C1961" s="4666"/>
      <c r="D1961" s="4666"/>
      <c r="E1961" s="4666"/>
      <c r="F1961" s="4666"/>
      <c r="G1961" s="4666"/>
      <c r="H1961" s="4666"/>
      <c r="I1961" s="4666"/>
      <c r="J1961" s="4666"/>
      <c r="K1961" s="4666"/>
      <c r="L1961" s="4666"/>
      <c r="M1961" s="4666"/>
      <c r="N1961" s="4666"/>
      <c r="O1961" s="4666"/>
      <c r="P1961" s="4066" t="s">
        <v>56</v>
      </c>
      <c r="Q1961" s="4066" t="s">
        <v>57</v>
      </c>
      <c r="R1961" s="4089">
        <v>1</v>
      </c>
      <c r="S1961" s="4090">
        <f>ROUND(K1950,2)*R1961</f>
        <v>60.67</v>
      </c>
    </row>
    <row r="1962" spans="1:19" ht="45" customHeight="1" x14ac:dyDescent="0.25">
      <c r="A1962" s="4806" t="s">
        <v>23</v>
      </c>
      <c r="B1962" s="4806" t="s">
        <v>543</v>
      </c>
      <c r="C1962" s="4806" t="s">
        <v>25</v>
      </c>
      <c r="D1962" s="4806" t="s">
        <v>531</v>
      </c>
      <c r="E1962" s="4806" t="s">
        <v>532</v>
      </c>
      <c r="F1962" s="4807">
        <f>R1962+R1963+R1964+R1965+R1966+R1967+R1968+R1969+R1970+R1971+R1972+R1973</f>
        <v>12</v>
      </c>
      <c r="G1962" s="4806" t="s">
        <v>174</v>
      </c>
      <c r="H1962" s="4808">
        <v>19.079999999999998</v>
      </c>
      <c r="I1962" s="4809">
        <v>19.079999999999998</v>
      </c>
      <c r="J1962" s="4810">
        <v>0.2288</v>
      </c>
      <c r="K1962" s="4811">
        <f>ROUND(I1962,2)+(ROUND(I1962,2)*J1962)</f>
        <v>23.445504</v>
      </c>
      <c r="L1962" s="4812">
        <f>ROUND(S1962,2)+ROUND(S1963,2)+ROUND(S1964,2)+ROUND(S1965,2)+ROUND(S1966,2)+ROUND(S1967,2)+ROUND(S1968,2)+ROUND(S1969,2)+ROUND(S1970,2)+ROUND(S1971,2)+ROUND(S1972,2)+ROUND(S1973,2)</f>
        <v>281.39999999999992</v>
      </c>
      <c r="M1962" s="4806"/>
      <c r="N1962" s="4806" t="s">
        <v>401</v>
      </c>
      <c r="O1962" s="4806" t="s">
        <v>402</v>
      </c>
      <c r="P1962" s="4091" t="s">
        <v>20</v>
      </c>
      <c r="Q1962" s="4091" t="s">
        <v>29</v>
      </c>
      <c r="R1962" s="4092">
        <v>1</v>
      </c>
      <c r="S1962" s="4093">
        <f>ROUND(K1962,2)*R1962</f>
        <v>23.45</v>
      </c>
    </row>
    <row r="1963" spans="1:19" ht="45" customHeight="1" x14ac:dyDescent="0.25">
      <c r="A1963" s="4666"/>
      <c r="B1963" s="4666"/>
      <c r="C1963" s="4666"/>
      <c r="D1963" s="4666"/>
      <c r="E1963" s="4666"/>
      <c r="F1963" s="4666"/>
      <c r="G1963" s="4666"/>
      <c r="H1963" s="4666"/>
      <c r="I1963" s="4666"/>
      <c r="J1963" s="4666"/>
      <c r="K1963" s="4666"/>
      <c r="L1963" s="4666"/>
      <c r="M1963" s="4666"/>
      <c r="N1963" s="4666"/>
      <c r="O1963" s="4666"/>
      <c r="P1963" s="4091" t="s">
        <v>30</v>
      </c>
      <c r="Q1963" s="4091" t="s">
        <v>37</v>
      </c>
      <c r="R1963" s="4094">
        <v>1</v>
      </c>
      <c r="S1963" s="4095">
        <f>ROUND(K1962,2)*R1963</f>
        <v>23.45</v>
      </c>
    </row>
    <row r="1964" spans="1:19" ht="45" customHeight="1" x14ac:dyDescent="0.25">
      <c r="A1964" s="4666"/>
      <c r="B1964" s="4666"/>
      <c r="C1964" s="4666"/>
      <c r="D1964" s="4666"/>
      <c r="E1964" s="4666"/>
      <c r="F1964" s="4666"/>
      <c r="G1964" s="4666"/>
      <c r="H1964" s="4666"/>
      <c r="I1964" s="4666"/>
      <c r="J1964" s="4666"/>
      <c r="K1964" s="4666"/>
      <c r="L1964" s="4666"/>
      <c r="M1964" s="4666"/>
      <c r="N1964" s="4666"/>
      <c r="O1964" s="4666"/>
      <c r="P1964" s="4091" t="s">
        <v>38</v>
      </c>
      <c r="Q1964" s="4091" t="s">
        <v>39</v>
      </c>
      <c r="R1964" s="4096">
        <v>1</v>
      </c>
      <c r="S1964" s="4097">
        <f>ROUND(K1962,2)*R1964</f>
        <v>23.45</v>
      </c>
    </row>
    <row r="1965" spans="1:19" ht="45" customHeight="1" x14ac:dyDescent="0.25">
      <c r="A1965" s="4666"/>
      <c r="B1965" s="4666"/>
      <c r="C1965" s="4666"/>
      <c r="D1965" s="4666"/>
      <c r="E1965" s="4666"/>
      <c r="F1965" s="4666"/>
      <c r="G1965" s="4666"/>
      <c r="H1965" s="4666"/>
      <c r="I1965" s="4666"/>
      <c r="J1965" s="4666"/>
      <c r="K1965" s="4666"/>
      <c r="L1965" s="4666"/>
      <c r="M1965" s="4666"/>
      <c r="N1965" s="4666"/>
      <c r="O1965" s="4666"/>
      <c r="P1965" s="4091" t="s">
        <v>40</v>
      </c>
      <c r="Q1965" s="4091" t="s">
        <v>41</v>
      </c>
      <c r="R1965" s="4098">
        <v>1</v>
      </c>
      <c r="S1965" s="4099">
        <f>ROUND(K1962,2)*R1965</f>
        <v>23.45</v>
      </c>
    </row>
    <row r="1966" spans="1:19" ht="45" customHeight="1" x14ac:dyDescent="0.25">
      <c r="A1966" s="4666"/>
      <c r="B1966" s="4666"/>
      <c r="C1966" s="4666"/>
      <c r="D1966" s="4666"/>
      <c r="E1966" s="4666"/>
      <c r="F1966" s="4666"/>
      <c r="G1966" s="4666"/>
      <c r="H1966" s="4666"/>
      <c r="I1966" s="4666"/>
      <c r="J1966" s="4666"/>
      <c r="K1966" s="4666"/>
      <c r="L1966" s="4666"/>
      <c r="M1966" s="4666"/>
      <c r="N1966" s="4666"/>
      <c r="O1966" s="4666"/>
      <c r="P1966" s="4091" t="s">
        <v>42</v>
      </c>
      <c r="Q1966" s="4091" t="s">
        <v>43</v>
      </c>
      <c r="R1966" s="4100">
        <v>1</v>
      </c>
      <c r="S1966" s="4101">
        <f>ROUND(K1962,2)*R1966</f>
        <v>23.45</v>
      </c>
    </row>
    <row r="1967" spans="1:19" ht="45" customHeight="1" x14ac:dyDescent="0.25">
      <c r="A1967" s="4666"/>
      <c r="B1967" s="4666"/>
      <c r="C1967" s="4666"/>
      <c r="D1967" s="4666"/>
      <c r="E1967" s="4666"/>
      <c r="F1967" s="4666"/>
      <c r="G1967" s="4666"/>
      <c r="H1967" s="4666"/>
      <c r="I1967" s="4666"/>
      <c r="J1967" s="4666"/>
      <c r="K1967" s="4666"/>
      <c r="L1967" s="4666"/>
      <c r="M1967" s="4666"/>
      <c r="N1967" s="4666"/>
      <c r="O1967" s="4666"/>
      <c r="P1967" s="4091" t="s">
        <v>44</v>
      </c>
      <c r="Q1967" s="4091" t="s">
        <v>45</v>
      </c>
      <c r="R1967" s="4102">
        <v>1</v>
      </c>
      <c r="S1967" s="4103">
        <f>ROUND(K1962,2)*R1967</f>
        <v>23.45</v>
      </c>
    </row>
    <row r="1968" spans="1:19" ht="45" customHeight="1" x14ac:dyDescent="0.25">
      <c r="A1968" s="4666"/>
      <c r="B1968" s="4666"/>
      <c r="C1968" s="4666"/>
      <c r="D1968" s="4666"/>
      <c r="E1968" s="4666"/>
      <c r="F1968" s="4666"/>
      <c r="G1968" s="4666"/>
      <c r="H1968" s="4666"/>
      <c r="I1968" s="4666"/>
      <c r="J1968" s="4666"/>
      <c r="K1968" s="4666"/>
      <c r="L1968" s="4666"/>
      <c r="M1968" s="4666"/>
      <c r="N1968" s="4666"/>
      <c r="O1968" s="4666"/>
      <c r="P1968" s="4091" t="s">
        <v>46</v>
      </c>
      <c r="Q1968" s="4091" t="s">
        <v>47</v>
      </c>
      <c r="R1968" s="4104">
        <v>1</v>
      </c>
      <c r="S1968" s="4105">
        <f>ROUND(K1962,2)*R1968</f>
        <v>23.45</v>
      </c>
    </row>
    <row r="1969" spans="1:19" ht="45" customHeight="1" x14ac:dyDescent="0.25">
      <c r="A1969" s="4666"/>
      <c r="B1969" s="4666"/>
      <c r="C1969" s="4666"/>
      <c r="D1969" s="4666"/>
      <c r="E1969" s="4666"/>
      <c r="F1969" s="4666"/>
      <c r="G1969" s="4666"/>
      <c r="H1969" s="4666"/>
      <c r="I1969" s="4666"/>
      <c r="J1969" s="4666"/>
      <c r="K1969" s="4666"/>
      <c r="L1969" s="4666"/>
      <c r="M1969" s="4666"/>
      <c r="N1969" s="4666"/>
      <c r="O1969" s="4666"/>
      <c r="P1969" s="4091" t="s">
        <v>48</v>
      </c>
      <c r="Q1969" s="4091" t="s">
        <v>49</v>
      </c>
      <c r="R1969" s="4106">
        <v>1</v>
      </c>
      <c r="S1969" s="4107">
        <f>ROUND(K1962,2)*R1969</f>
        <v>23.45</v>
      </c>
    </row>
    <row r="1970" spans="1:19" ht="45" customHeight="1" x14ac:dyDescent="0.25">
      <c r="A1970" s="4666"/>
      <c r="B1970" s="4666"/>
      <c r="C1970" s="4666"/>
      <c r="D1970" s="4666"/>
      <c r="E1970" s="4666"/>
      <c r="F1970" s="4666"/>
      <c r="G1970" s="4666"/>
      <c r="H1970" s="4666"/>
      <c r="I1970" s="4666"/>
      <c r="J1970" s="4666"/>
      <c r="K1970" s="4666"/>
      <c r="L1970" s="4666"/>
      <c r="M1970" s="4666"/>
      <c r="N1970" s="4666"/>
      <c r="O1970" s="4666"/>
      <c r="P1970" s="4091" t="s">
        <v>50</v>
      </c>
      <c r="Q1970" s="4091" t="s">
        <v>51</v>
      </c>
      <c r="R1970" s="4108">
        <v>1</v>
      </c>
      <c r="S1970" s="4109">
        <f>ROUND(K1962,2)*R1970</f>
        <v>23.45</v>
      </c>
    </row>
    <row r="1971" spans="1:19" ht="45" customHeight="1" x14ac:dyDescent="0.25">
      <c r="A1971" s="4666"/>
      <c r="B1971" s="4666"/>
      <c r="C1971" s="4666"/>
      <c r="D1971" s="4666"/>
      <c r="E1971" s="4666"/>
      <c r="F1971" s="4666"/>
      <c r="G1971" s="4666"/>
      <c r="H1971" s="4666"/>
      <c r="I1971" s="4666"/>
      <c r="J1971" s="4666"/>
      <c r="K1971" s="4666"/>
      <c r="L1971" s="4666"/>
      <c r="M1971" s="4666"/>
      <c r="N1971" s="4666"/>
      <c r="O1971" s="4666"/>
      <c r="P1971" s="4091" t="s">
        <v>52</v>
      </c>
      <c r="Q1971" s="4091" t="s">
        <v>53</v>
      </c>
      <c r="R1971" s="4110">
        <v>1</v>
      </c>
      <c r="S1971" s="4111">
        <f>ROUND(K1962,2)*R1971</f>
        <v>23.45</v>
      </c>
    </row>
    <row r="1972" spans="1:19" ht="45" customHeight="1" x14ac:dyDescent="0.25">
      <c r="A1972" s="4666"/>
      <c r="B1972" s="4666"/>
      <c r="C1972" s="4666"/>
      <c r="D1972" s="4666"/>
      <c r="E1972" s="4666"/>
      <c r="F1972" s="4666"/>
      <c r="G1972" s="4666"/>
      <c r="H1972" s="4666"/>
      <c r="I1972" s="4666"/>
      <c r="J1972" s="4666"/>
      <c r="K1972" s="4666"/>
      <c r="L1972" s="4666"/>
      <c r="M1972" s="4666"/>
      <c r="N1972" s="4666"/>
      <c r="O1972" s="4666"/>
      <c r="P1972" s="4091" t="s">
        <v>54</v>
      </c>
      <c r="Q1972" s="4091" t="s">
        <v>55</v>
      </c>
      <c r="R1972" s="4112">
        <v>1</v>
      </c>
      <c r="S1972" s="4113">
        <f>ROUND(K1962,2)*R1972</f>
        <v>23.45</v>
      </c>
    </row>
    <row r="1973" spans="1:19" ht="45" customHeight="1" x14ac:dyDescent="0.25">
      <c r="A1973" s="4666"/>
      <c r="B1973" s="4666"/>
      <c r="C1973" s="4666"/>
      <c r="D1973" s="4666"/>
      <c r="E1973" s="4666"/>
      <c r="F1973" s="4666"/>
      <c r="G1973" s="4666"/>
      <c r="H1973" s="4666"/>
      <c r="I1973" s="4666"/>
      <c r="J1973" s="4666"/>
      <c r="K1973" s="4666"/>
      <c r="L1973" s="4666"/>
      <c r="M1973" s="4666"/>
      <c r="N1973" s="4666"/>
      <c r="O1973" s="4666"/>
      <c r="P1973" s="4091" t="s">
        <v>56</v>
      </c>
      <c r="Q1973" s="4091" t="s">
        <v>57</v>
      </c>
      <c r="R1973" s="4114">
        <v>1</v>
      </c>
      <c r="S1973" s="4115">
        <f>ROUND(K1962,2)*R1973</f>
        <v>23.45</v>
      </c>
    </row>
    <row r="1974" spans="1:19" ht="45" customHeight="1" x14ac:dyDescent="0.25">
      <c r="A1974" s="4813" t="s">
        <v>23</v>
      </c>
      <c r="B1974" s="4813" t="s">
        <v>544</v>
      </c>
      <c r="C1974" s="4813" t="s">
        <v>25</v>
      </c>
      <c r="D1974" s="4813" t="s">
        <v>534</v>
      </c>
      <c r="E1974" s="4813" t="s">
        <v>535</v>
      </c>
      <c r="F1974" s="4814">
        <f>R1974+R1975+R1976+R1977+R1978+R1979+R1980+R1981+R1982+R1983+R1984+R1985</f>
        <v>12</v>
      </c>
      <c r="G1974" s="4813" t="s">
        <v>174</v>
      </c>
      <c r="H1974" s="4815">
        <v>19.93</v>
      </c>
      <c r="I1974" s="4816">
        <v>19.93</v>
      </c>
      <c r="J1974" s="4817">
        <v>0.2288</v>
      </c>
      <c r="K1974" s="4818">
        <f>ROUND(I1974,2)+(ROUND(I1974,2)*J1974)</f>
        <v>24.489984</v>
      </c>
      <c r="L1974" s="4819">
        <f>ROUND(S1974,2)+ROUND(S1975,2)+ROUND(S1976,2)+ROUND(S1977,2)+ROUND(S1978,2)+ROUND(S1979,2)+ROUND(S1980,2)+ROUND(S1981,2)+ROUND(S1982,2)+ROUND(S1983,2)+ROUND(S1984,2)+ROUND(S1985,2)</f>
        <v>293.88000000000005</v>
      </c>
      <c r="M1974" s="4813"/>
      <c r="N1974" s="4813" t="s">
        <v>401</v>
      </c>
      <c r="O1974" s="4813" t="s">
        <v>402</v>
      </c>
      <c r="P1974" s="4116" t="s">
        <v>20</v>
      </c>
      <c r="Q1974" s="4116" t="s">
        <v>29</v>
      </c>
      <c r="R1974" s="4117">
        <v>1</v>
      </c>
      <c r="S1974" s="4118">
        <f>ROUND(K1974,2)*R1974</f>
        <v>24.49</v>
      </c>
    </row>
    <row r="1975" spans="1:19" ht="45" customHeight="1" x14ac:dyDescent="0.25">
      <c r="A1975" s="4666"/>
      <c r="B1975" s="4666"/>
      <c r="C1975" s="4666"/>
      <c r="D1975" s="4666"/>
      <c r="E1975" s="4666"/>
      <c r="F1975" s="4666"/>
      <c r="G1975" s="4666"/>
      <c r="H1975" s="4666"/>
      <c r="I1975" s="4666"/>
      <c r="J1975" s="4666"/>
      <c r="K1975" s="4666"/>
      <c r="L1975" s="4666"/>
      <c r="M1975" s="4666"/>
      <c r="N1975" s="4666"/>
      <c r="O1975" s="4666"/>
      <c r="P1975" s="4116" t="s">
        <v>30</v>
      </c>
      <c r="Q1975" s="4116" t="s">
        <v>37</v>
      </c>
      <c r="R1975" s="4119">
        <v>1</v>
      </c>
      <c r="S1975" s="4120">
        <f>ROUND(K1974,2)*R1975</f>
        <v>24.49</v>
      </c>
    </row>
    <row r="1976" spans="1:19" ht="45" customHeight="1" x14ac:dyDescent="0.25">
      <c r="A1976" s="4666"/>
      <c r="B1976" s="4666"/>
      <c r="C1976" s="4666"/>
      <c r="D1976" s="4666"/>
      <c r="E1976" s="4666"/>
      <c r="F1976" s="4666"/>
      <c r="G1976" s="4666"/>
      <c r="H1976" s="4666"/>
      <c r="I1976" s="4666"/>
      <c r="J1976" s="4666"/>
      <c r="K1976" s="4666"/>
      <c r="L1976" s="4666"/>
      <c r="M1976" s="4666"/>
      <c r="N1976" s="4666"/>
      <c r="O1976" s="4666"/>
      <c r="P1976" s="4116" t="s">
        <v>38</v>
      </c>
      <c r="Q1976" s="4116" t="s">
        <v>39</v>
      </c>
      <c r="R1976" s="4121">
        <v>1</v>
      </c>
      <c r="S1976" s="4122">
        <f>ROUND(K1974,2)*R1976</f>
        <v>24.49</v>
      </c>
    </row>
    <row r="1977" spans="1:19" ht="45" customHeight="1" x14ac:dyDescent="0.25">
      <c r="A1977" s="4666"/>
      <c r="B1977" s="4666"/>
      <c r="C1977" s="4666"/>
      <c r="D1977" s="4666"/>
      <c r="E1977" s="4666"/>
      <c r="F1977" s="4666"/>
      <c r="G1977" s="4666"/>
      <c r="H1977" s="4666"/>
      <c r="I1977" s="4666"/>
      <c r="J1977" s="4666"/>
      <c r="K1977" s="4666"/>
      <c r="L1977" s="4666"/>
      <c r="M1977" s="4666"/>
      <c r="N1977" s="4666"/>
      <c r="O1977" s="4666"/>
      <c r="P1977" s="4116" t="s">
        <v>40</v>
      </c>
      <c r="Q1977" s="4116" t="s">
        <v>41</v>
      </c>
      <c r="R1977" s="4123">
        <v>1</v>
      </c>
      <c r="S1977" s="4124">
        <f>ROUND(K1974,2)*R1977</f>
        <v>24.49</v>
      </c>
    </row>
    <row r="1978" spans="1:19" ht="45" customHeight="1" x14ac:dyDescent="0.25">
      <c r="A1978" s="4666"/>
      <c r="B1978" s="4666"/>
      <c r="C1978" s="4666"/>
      <c r="D1978" s="4666"/>
      <c r="E1978" s="4666"/>
      <c r="F1978" s="4666"/>
      <c r="G1978" s="4666"/>
      <c r="H1978" s="4666"/>
      <c r="I1978" s="4666"/>
      <c r="J1978" s="4666"/>
      <c r="K1978" s="4666"/>
      <c r="L1978" s="4666"/>
      <c r="M1978" s="4666"/>
      <c r="N1978" s="4666"/>
      <c r="O1978" s="4666"/>
      <c r="P1978" s="4116" t="s">
        <v>42</v>
      </c>
      <c r="Q1978" s="4116" t="s">
        <v>43</v>
      </c>
      <c r="R1978" s="4125">
        <v>1</v>
      </c>
      <c r="S1978" s="4126">
        <f>ROUND(K1974,2)*R1978</f>
        <v>24.49</v>
      </c>
    </row>
    <row r="1979" spans="1:19" ht="45" customHeight="1" x14ac:dyDescent="0.25">
      <c r="A1979" s="4666"/>
      <c r="B1979" s="4666"/>
      <c r="C1979" s="4666"/>
      <c r="D1979" s="4666"/>
      <c r="E1979" s="4666"/>
      <c r="F1979" s="4666"/>
      <c r="G1979" s="4666"/>
      <c r="H1979" s="4666"/>
      <c r="I1979" s="4666"/>
      <c r="J1979" s="4666"/>
      <c r="K1979" s="4666"/>
      <c r="L1979" s="4666"/>
      <c r="M1979" s="4666"/>
      <c r="N1979" s="4666"/>
      <c r="O1979" s="4666"/>
      <c r="P1979" s="4116" t="s">
        <v>44</v>
      </c>
      <c r="Q1979" s="4116" t="s">
        <v>45</v>
      </c>
      <c r="R1979" s="4127">
        <v>1</v>
      </c>
      <c r="S1979" s="4128">
        <f>ROUND(K1974,2)*R1979</f>
        <v>24.49</v>
      </c>
    </row>
    <row r="1980" spans="1:19" ht="45" customHeight="1" x14ac:dyDescent="0.25">
      <c r="A1980" s="4666"/>
      <c r="B1980" s="4666"/>
      <c r="C1980" s="4666"/>
      <c r="D1980" s="4666"/>
      <c r="E1980" s="4666"/>
      <c r="F1980" s="4666"/>
      <c r="G1980" s="4666"/>
      <c r="H1980" s="4666"/>
      <c r="I1980" s="4666"/>
      <c r="J1980" s="4666"/>
      <c r="K1980" s="4666"/>
      <c r="L1980" s="4666"/>
      <c r="M1980" s="4666"/>
      <c r="N1980" s="4666"/>
      <c r="O1980" s="4666"/>
      <c r="P1980" s="4116" t="s">
        <v>46</v>
      </c>
      <c r="Q1980" s="4116" t="s">
        <v>47</v>
      </c>
      <c r="R1980" s="4129">
        <v>1</v>
      </c>
      <c r="S1980" s="4130">
        <f>ROUND(K1974,2)*R1980</f>
        <v>24.49</v>
      </c>
    </row>
    <row r="1981" spans="1:19" ht="45" customHeight="1" x14ac:dyDescent="0.25">
      <c r="A1981" s="4666"/>
      <c r="B1981" s="4666"/>
      <c r="C1981" s="4666"/>
      <c r="D1981" s="4666"/>
      <c r="E1981" s="4666"/>
      <c r="F1981" s="4666"/>
      <c r="G1981" s="4666"/>
      <c r="H1981" s="4666"/>
      <c r="I1981" s="4666"/>
      <c r="J1981" s="4666"/>
      <c r="K1981" s="4666"/>
      <c r="L1981" s="4666"/>
      <c r="M1981" s="4666"/>
      <c r="N1981" s="4666"/>
      <c r="O1981" s="4666"/>
      <c r="P1981" s="4116" t="s">
        <v>48</v>
      </c>
      <c r="Q1981" s="4116" t="s">
        <v>49</v>
      </c>
      <c r="R1981" s="4131">
        <v>1</v>
      </c>
      <c r="S1981" s="4132">
        <f>ROUND(K1974,2)*R1981</f>
        <v>24.49</v>
      </c>
    </row>
    <row r="1982" spans="1:19" ht="45" customHeight="1" x14ac:dyDescent="0.25">
      <c r="A1982" s="4666"/>
      <c r="B1982" s="4666"/>
      <c r="C1982" s="4666"/>
      <c r="D1982" s="4666"/>
      <c r="E1982" s="4666"/>
      <c r="F1982" s="4666"/>
      <c r="G1982" s="4666"/>
      <c r="H1982" s="4666"/>
      <c r="I1982" s="4666"/>
      <c r="J1982" s="4666"/>
      <c r="K1982" s="4666"/>
      <c r="L1982" s="4666"/>
      <c r="M1982" s="4666"/>
      <c r="N1982" s="4666"/>
      <c r="O1982" s="4666"/>
      <c r="P1982" s="4116" t="s">
        <v>50</v>
      </c>
      <c r="Q1982" s="4116" t="s">
        <v>51</v>
      </c>
      <c r="R1982" s="4133">
        <v>1</v>
      </c>
      <c r="S1982" s="4134">
        <f>ROUND(K1974,2)*R1982</f>
        <v>24.49</v>
      </c>
    </row>
    <row r="1983" spans="1:19" ht="45" customHeight="1" x14ac:dyDescent="0.25">
      <c r="A1983" s="4666"/>
      <c r="B1983" s="4666"/>
      <c r="C1983" s="4666"/>
      <c r="D1983" s="4666"/>
      <c r="E1983" s="4666"/>
      <c r="F1983" s="4666"/>
      <c r="G1983" s="4666"/>
      <c r="H1983" s="4666"/>
      <c r="I1983" s="4666"/>
      <c r="J1983" s="4666"/>
      <c r="K1983" s="4666"/>
      <c r="L1983" s="4666"/>
      <c r="M1983" s="4666"/>
      <c r="N1983" s="4666"/>
      <c r="O1983" s="4666"/>
      <c r="P1983" s="4116" t="s">
        <v>52</v>
      </c>
      <c r="Q1983" s="4116" t="s">
        <v>53</v>
      </c>
      <c r="R1983" s="4135">
        <v>1</v>
      </c>
      <c r="S1983" s="4136">
        <f>ROUND(K1974,2)*R1983</f>
        <v>24.49</v>
      </c>
    </row>
    <row r="1984" spans="1:19" ht="45" customHeight="1" x14ac:dyDescent="0.25">
      <c r="A1984" s="4666"/>
      <c r="B1984" s="4666"/>
      <c r="C1984" s="4666"/>
      <c r="D1984" s="4666"/>
      <c r="E1984" s="4666"/>
      <c r="F1984" s="4666"/>
      <c r="G1984" s="4666"/>
      <c r="H1984" s="4666"/>
      <c r="I1984" s="4666"/>
      <c r="J1984" s="4666"/>
      <c r="K1984" s="4666"/>
      <c r="L1984" s="4666"/>
      <c r="M1984" s="4666"/>
      <c r="N1984" s="4666"/>
      <c r="O1984" s="4666"/>
      <c r="P1984" s="4116" t="s">
        <v>54</v>
      </c>
      <c r="Q1984" s="4116" t="s">
        <v>55</v>
      </c>
      <c r="R1984" s="4137">
        <v>1</v>
      </c>
      <c r="S1984" s="4138">
        <f>ROUND(K1974,2)*R1984</f>
        <v>24.49</v>
      </c>
    </row>
    <row r="1985" spans="1:19" ht="45" customHeight="1" x14ac:dyDescent="0.25">
      <c r="A1985" s="4666"/>
      <c r="B1985" s="4666"/>
      <c r="C1985" s="4666"/>
      <c r="D1985" s="4666"/>
      <c r="E1985" s="4666"/>
      <c r="F1985" s="4666"/>
      <c r="G1985" s="4666"/>
      <c r="H1985" s="4666"/>
      <c r="I1985" s="4666"/>
      <c r="J1985" s="4666"/>
      <c r="K1985" s="4666"/>
      <c r="L1985" s="4666"/>
      <c r="M1985" s="4666"/>
      <c r="N1985" s="4666"/>
      <c r="O1985" s="4666"/>
      <c r="P1985" s="4116" t="s">
        <v>56</v>
      </c>
      <c r="Q1985" s="4116" t="s">
        <v>57</v>
      </c>
      <c r="R1985" s="4139">
        <v>1</v>
      </c>
      <c r="S1985" s="4140">
        <f>ROUND(K1974,2)*R1985</f>
        <v>24.49</v>
      </c>
    </row>
    <row r="1986" spans="1:19" ht="45" customHeight="1" x14ac:dyDescent="0.25">
      <c r="A1986" s="4792" t="s">
        <v>23</v>
      </c>
      <c r="B1986" s="4792" t="s">
        <v>545</v>
      </c>
      <c r="C1986" s="4792" t="s">
        <v>25</v>
      </c>
      <c r="D1986" s="4792" t="s">
        <v>534</v>
      </c>
      <c r="E1986" s="4792" t="s">
        <v>535</v>
      </c>
      <c r="F1986" s="4793">
        <f>R1986+R1987+R1988+R1989+R1990+R1991+R1992+R1993+R1994+R1995+R1996+R1997</f>
        <v>12</v>
      </c>
      <c r="G1986" s="4792" t="s">
        <v>174</v>
      </c>
      <c r="H1986" s="4794">
        <v>19.93</v>
      </c>
      <c r="I1986" s="4795">
        <v>19.93</v>
      </c>
      <c r="J1986" s="4796">
        <v>0.2288</v>
      </c>
      <c r="K1986" s="4797">
        <f>ROUND(I1986,2)+(ROUND(I1986,2)*J1986)</f>
        <v>24.489984</v>
      </c>
      <c r="L1986" s="4798">
        <f>ROUND(S1986,2)+ROUND(S1987,2)+ROUND(S1988,2)+ROUND(S1989,2)+ROUND(S1990,2)+ROUND(S1991,2)+ROUND(S1992,2)+ROUND(S1993,2)+ROUND(S1994,2)+ROUND(S1995,2)+ROUND(S1996,2)+ROUND(S1997,2)</f>
        <v>293.88000000000005</v>
      </c>
      <c r="M1986" s="4792"/>
      <c r="N1986" s="4792" t="s">
        <v>401</v>
      </c>
      <c r="O1986" s="4792" t="s">
        <v>402</v>
      </c>
      <c r="P1986" s="4141" t="s">
        <v>20</v>
      </c>
      <c r="Q1986" s="4141" t="s">
        <v>29</v>
      </c>
      <c r="R1986" s="4142">
        <v>1</v>
      </c>
      <c r="S1986" s="4143">
        <f>ROUND(K1986,2)*R1986</f>
        <v>24.49</v>
      </c>
    </row>
    <row r="1987" spans="1:19" ht="45" customHeight="1" x14ac:dyDescent="0.25">
      <c r="A1987" s="4666"/>
      <c r="B1987" s="4666"/>
      <c r="C1987" s="4666"/>
      <c r="D1987" s="4666"/>
      <c r="E1987" s="4666"/>
      <c r="F1987" s="4666"/>
      <c r="G1987" s="4666"/>
      <c r="H1987" s="4666"/>
      <c r="I1987" s="4666"/>
      <c r="J1987" s="4666"/>
      <c r="K1987" s="4666"/>
      <c r="L1987" s="4666"/>
      <c r="M1987" s="4666"/>
      <c r="N1987" s="4666"/>
      <c r="O1987" s="4666"/>
      <c r="P1987" s="4141" t="s">
        <v>30</v>
      </c>
      <c r="Q1987" s="4141" t="s">
        <v>37</v>
      </c>
      <c r="R1987" s="4144">
        <v>1</v>
      </c>
      <c r="S1987" s="4145">
        <f>ROUND(K1986,2)*R1987</f>
        <v>24.49</v>
      </c>
    </row>
    <row r="1988" spans="1:19" ht="45" customHeight="1" x14ac:dyDescent="0.25">
      <c r="A1988" s="4666"/>
      <c r="B1988" s="4666"/>
      <c r="C1988" s="4666"/>
      <c r="D1988" s="4666"/>
      <c r="E1988" s="4666"/>
      <c r="F1988" s="4666"/>
      <c r="G1988" s="4666"/>
      <c r="H1988" s="4666"/>
      <c r="I1988" s="4666"/>
      <c r="J1988" s="4666"/>
      <c r="K1988" s="4666"/>
      <c r="L1988" s="4666"/>
      <c r="M1988" s="4666"/>
      <c r="N1988" s="4666"/>
      <c r="O1988" s="4666"/>
      <c r="P1988" s="4141" t="s">
        <v>38</v>
      </c>
      <c r="Q1988" s="4141" t="s">
        <v>39</v>
      </c>
      <c r="R1988" s="4146">
        <v>1</v>
      </c>
      <c r="S1988" s="4147">
        <f>ROUND(K1986,2)*R1988</f>
        <v>24.49</v>
      </c>
    </row>
    <row r="1989" spans="1:19" ht="45" customHeight="1" x14ac:dyDescent="0.25">
      <c r="A1989" s="4666"/>
      <c r="B1989" s="4666"/>
      <c r="C1989" s="4666"/>
      <c r="D1989" s="4666"/>
      <c r="E1989" s="4666"/>
      <c r="F1989" s="4666"/>
      <c r="G1989" s="4666"/>
      <c r="H1989" s="4666"/>
      <c r="I1989" s="4666"/>
      <c r="J1989" s="4666"/>
      <c r="K1989" s="4666"/>
      <c r="L1989" s="4666"/>
      <c r="M1989" s="4666"/>
      <c r="N1989" s="4666"/>
      <c r="O1989" s="4666"/>
      <c r="P1989" s="4141" t="s">
        <v>40</v>
      </c>
      <c r="Q1989" s="4141" t="s">
        <v>41</v>
      </c>
      <c r="R1989" s="4148">
        <v>1</v>
      </c>
      <c r="S1989" s="4149">
        <f>ROUND(K1986,2)*R1989</f>
        <v>24.49</v>
      </c>
    </row>
    <row r="1990" spans="1:19" ht="45" customHeight="1" x14ac:dyDescent="0.25">
      <c r="A1990" s="4666"/>
      <c r="B1990" s="4666"/>
      <c r="C1990" s="4666"/>
      <c r="D1990" s="4666"/>
      <c r="E1990" s="4666"/>
      <c r="F1990" s="4666"/>
      <c r="G1990" s="4666"/>
      <c r="H1990" s="4666"/>
      <c r="I1990" s="4666"/>
      <c r="J1990" s="4666"/>
      <c r="K1990" s="4666"/>
      <c r="L1990" s="4666"/>
      <c r="M1990" s="4666"/>
      <c r="N1990" s="4666"/>
      <c r="O1990" s="4666"/>
      <c r="P1990" s="4141" t="s">
        <v>42</v>
      </c>
      <c r="Q1990" s="4141" t="s">
        <v>43</v>
      </c>
      <c r="R1990" s="4150">
        <v>1</v>
      </c>
      <c r="S1990" s="4151">
        <f>ROUND(K1986,2)*R1990</f>
        <v>24.49</v>
      </c>
    </row>
    <row r="1991" spans="1:19" ht="45" customHeight="1" x14ac:dyDescent="0.25">
      <c r="A1991" s="4666"/>
      <c r="B1991" s="4666"/>
      <c r="C1991" s="4666"/>
      <c r="D1991" s="4666"/>
      <c r="E1991" s="4666"/>
      <c r="F1991" s="4666"/>
      <c r="G1991" s="4666"/>
      <c r="H1991" s="4666"/>
      <c r="I1991" s="4666"/>
      <c r="J1991" s="4666"/>
      <c r="K1991" s="4666"/>
      <c r="L1991" s="4666"/>
      <c r="M1991" s="4666"/>
      <c r="N1991" s="4666"/>
      <c r="O1991" s="4666"/>
      <c r="P1991" s="4141" t="s">
        <v>44</v>
      </c>
      <c r="Q1991" s="4141" t="s">
        <v>45</v>
      </c>
      <c r="R1991" s="4152">
        <v>1</v>
      </c>
      <c r="S1991" s="4153">
        <f>ROUND(K1986,2)*R1991</f>
        <v>24.49</v>
      </c>
    </row>
    <row r="1992" spans="1:19" ht="45" customHeight="1" x14ac:dyDescent="0.25">
      <c r="A1992" s="4666"/>
      <c r="B1992" s="4666"/>
      <c r="C1992" s="4666"/>
      <c r="D1992" s="4666"/>
      <c r="E1992" s="4666"/>
      <c r="F1992" s="4666"/>
      <c r="G1992" s="4666"/>
      <c r="H1992" s="4666"/>
      <c r="I1992" s="4666"/>
      <c r="J1992" s="4666"/>
      <c r="K1992" s="4666"/>
      <c r="L1992" s="4666"/>
      <c r="M1992" s="4666"/>
      <c r="N1992" s="4666"/>
      <c r="O1992" s="4666"/>
      <c r="P1992" s="4141" t="s">
        <v>46</v>
      </c>
      <c r="Q1992" s="4141" t="s">
        <v>47</v>
      </c>
      <c r="R1992" s="4154">
        <v>1</v>
      </c>
      <c r="S1992" s="4155">
        <f>ROUND(K1986,2)*R1992</f>
        <v>24.49</v>
      </c>
    </row>
    <row r="1993" spans="1:19" ht="45" customHeight="1" x14ac:dyDescent="0.25">
      <c r="A1993" s="4666"/>
      <c r="B1993" s="4666"/>
      <c r="C1993" s="4666"/>
      <c r="D1993" s="4666"/>
      <c r="E1993" s="4666"/>
      <c r="F1993" s="4666"/>
      <c r="G1993" s="4666"/>
      <c r="H1993" s="4666"/>
      <c r="I1993" s="4666"/>
      <c r="J1993" s="4666"/>
      <c r="K1993" s="4666"/>
      <c r="L1993" s="4666"/>
      <c r="M1993" s="4666"/>
      <c r="N1993" s="4666"/>
      <c r="O1993" s="4666"/>
      <c r="P1993" s="4141" t="s">
        <v>48</v>
      </c>
      <c r="Q1993" s="4141" t="s">
        <v>49</v>
      </c>
      <c r="R1993" s="4156">
        <v>1</v>
      </c>
      <c r="S1993" s="4157">
        <f>ROUND(K1986,2)*R1993</f>
        <v>24.49</v>
      </c>
    </row>
    <row r="1994" spans="1:19" ht="45" customHeight="1" x14ac:dyDescent="0.25">
      <c r="A1994" s="4666"/>
      <c r="B1994" s="4666"/>
      <c r="C1994" s="4666"/>
      <c r="D1994" s="4666"/>
      <c r="E1994" s="4666"/>
      <c r="F1994" s="4666"/>
      <c r="G1994" s="4666"/>
      <c r="H1994" s="4666"/>
      <c r="I1994" s="4666"/>
      <c r="J1994" s="4666"/>
      <c r="K1994" s="4666"/>
      <c r="L1994" s="4666"/>
      <c r="M1994" s="4666"/>
      <c r="N1994" s="4666"/>
      <c r="O1994" s="4666"/>
      <c r="P1994" s="4141" t="s">
        <v>50</v>
      </c>
      <c r="Q1994" s="4141" t="s">
        <v>51</v>
      </c>
      <c r="R1994" s="4158">
        <v>1</v>
      </c>
      <c r="S1994" s="4159">
        <f>ROUND(K1986,2)*R1994</f>
        <v>24.49</v>
      </c>
    </row>
    <row r="1995" spans="1:19" ht="45" customHeight="1" x14ac:dyDescent="0.25">
      <c r="A1995" s="4666"/>
      <c r="B1995" s="4666"/>
      <c r="C1995" s="4666"/>
      <c r="D1995" s="4666"/>
      <c r="E1995" s="4666"/>
      <c r="F1995" s="4666"/>
      <c r="G1995" s="4666"/>
      <c r="H1995" s="4666"/>
      <c r="I1995" s="4666"/>
      <c r="J1995" s="4666"/>
      <c r="K1995" s="4666"/>
      <c r="L1995" s="4666"/>
      <c r="M1995" s="4666"/>
      <c r="N1995" s="4666"/>
      <c r="O1995" s="4666"/>
      <c r="P1995" s="4141" t="s">
        <v>52</v>
      </c>
      <c r="Q1995" s="4141" t="s">
        <v>53</v>
      </c>
      <c r="R1995" s="4160">
        <v>1</v>
      </c>
      <c r="S1995" s="4161">
        <f>ROUND(K1986,2)*R1995</f>
        <v>24.49</v>
      </c>
    </row>
    <row r="1996" spans="1:19" ht="45" customHeight="1" x14ac:dyDescent="0.25">
      <c r="A1996" s="4666"/>
      <c r="B1996" s="4666"/>
      <c r="C1996" s="4666"/>
      <c r="D1996" s="4666"/>
      <c r="E1996" s="4666"/>
      <c r="F1996" s="4666"/>
      <c r="G1996" s="4666"/>
      <c r="H1996" s="4666"/>
      <c r="I1996" s="4666"/>
      <c r="J1996" s="4666"/>
      <c r="K1996" s="4666"/>
      <c r="L1996" s="4666"/>
      <c r="M1996" s="4666"/>
      <c r="N1996" s="4666"/>
      <c r="O1996" s="4666"/>
      <c r="P1996" s="4141" t="s">
        <v>54</v>
      </c>
      <c r="Q1996" s="4141" t="s">
        <v>55</v>
      </c>
      <c r="R1996" s="4162">
        <v>1</v>
      </c>
      <c r="S1996" s="4163">
        <f>ROUND(K1986,2)*R1996</f>
        <v>24.49</v>
      </c>
    </row>
    <row r="1997" spans="1:19" ht="45" customHeight="1" x14ac:dyDescent="0.25">
      <c r="A1997" s="4666"/>
      <c r="B1997" s="4666"/>
      <c r="C1997" s="4666"/>
      <c r="D1997" s="4666"/>
      <c r="E1997" s="4666"/>
      <c r="F1997" s="4666"/>
      <c r="G1997" s="4666"/>
      <c r="H1997" s="4666"/>
      <c r="I1997" s="4666"/>
      <c r="J1997" s="4666"/>
      <c r="K1997" s="4666"/>
      <c r="L1997" s="4666"/>
      <c r="M1997" s="4666"/>
      <c r="N1997" s="4666"/>
      <c r="O1997" s="4666"/>
      <c r="P1997" s="4141" t="s">
        <v>56</v>
      </c>
      <c r="Q1997" s="4141" t="s">
        <v>57</v>
      </c>
      <c r="R1997" s="4164">
        <v>1</v>
      </c>
      <c r="S1997" s="4165">
        <f>ROUND(K1986,2)*R1997</f>
        <v>24.49</v>
      </c>
    </row>
    <row r="1998" spans="1:19" ht="45" customHeight="1" x14ac:dyDescent="0.25">
      <c r="A1998" s="4799" t="s">
        <v>23</v>
      </c>
      <c r="B1998" s="4799" t="s">
        <v>546</v>
      </c>
      <c r="C1998" s="4799" t="s">
        <v>25</v>
      </c>
      <c r="D1998" s="4799" t="s">
        <v>537</v>
      </c>
      <c r="E1998" s="4799" t="s">
        <v>538</v>
      </c>
      <c r="F1998" s="4800">
        <f>R1998+R1999+R2000+R2001+R2002+R2003+R2004+R2005+R2006+R2007+R2008+R2009</f>
        <v>12</v>
      </c>
      <c r="G1998" s="4799" t="s">
        <v>174</v>
      </c>
      <c r="H1998" s="4801">
        <v>376.19</v>
      </c>
      <c r="I1998" s="4802">
        <v>376.19</v>
      </c>
      <c r="J1998" s="4803">
        <v>0.2288</v>
      </c>
      <c r="K1998" s="4804">
        <f>ROUND(I1998,2)+(ROUND(I1998,2)*J1998)</f>
        <v>462.262272</v>
      </c>
      <c r="L1998" s="4805">
        <f>ROUND(S1998,2)+ROUND(S1999,2)+ROUND(S2000,2)+ROUND(S2001,2)+ROUND(S2002,2)+ROUND(S2003,2)+ROUND(S2004,2)+ROUND(S2005,2)+ROUND(S2006,2)+ROUND(S2007,2)+ROUND(S2008,2)+ROUND(S2009,2)</f>
        <v>5547.1200000000017</v>
      </c>
      <c r="M1998" s="4799"/>
      <c r="N1998" s="4799" t="s">
        <v>401</v>
      </c>
      <c r="O1998" s="4799" t="s">
        <v>402</v>
      </c>
      <c r="P1998" s="4166" t="s">
        <v>20</v>
      </c>
      <c r="Q1998" s="4166" t="s">
        <v>29</v>
      </c>
      <c r="R1998" s="4167">
        <v>1</v>
      </c>
      <c r="S1998" s="4168">
        <f>ROUND(K1998,2)*R1998</f>
        <v>462.26</v>
      </c>
    </row>
    <row r="1999" spans="1:19" ht="45" customHeight="1" x14ac:dyDescent="0.25">
      <c r="A1999" s="4666"/>
      <c r="B1999" s="4666"/>
      <c r="C1999" s="4666"/>
      <c r="D1999" s="4666"/>
      <c r="E1999" s="4666"/>
      <c r="F1999" s="4666"/>
      <c r="G1999" s="4666"/>
      <c r="H1999" s="4666"/>
      <c r="I1999" s="4666"/>
      <c r="J1999" s="4666"/>
      <c r="K1999" s="4666"/>
      <c r="L1999" s="4666"/>
      <c r="M1999" s="4666"/>
      <c r="N1999" s="4666"/>
      <c r="O1999" s="4666"/>
      <c r="P1999" s="4166" t="s">
        <v>30</v>
      </c>
      <c r="Q1999" s="4166" t="s">
        <v>37</v>
      </c>
      <c r="R1999" s="4169">
        <v>1</v>
      </c>
      <c r="S1999" s="4170">
        <f>ROUND(K1998,2)*R1999</f>
        <v>462.26</v>
      </c>
    </row>
    <row r="2000" spans="1:19" ht="45" customHeight="1" x14ac:dyDescent="0.25">
      <c r="A2000" s="4666"/>
      <c r="B2000" s="4666"/>
      <c r="C2000" s="4666"/>
      <c r="D2000" s="4666"/>
      <c r="E2000" s="4666"/>
      <c r="F2000" s="4666"/>
      <c r="G2000" s="4666"/>
      <c r="H2000" s="4666"/>
      <c r="I2000" s="4666"/>
      <c r="J2000" s="4666"/>
      <c r="K2000" s="4666"/>
      <c r="L2000" s="4666"/>
      <c r="M2000" s="4666"/>
      <c r="N2000" s="4666"/>
      <c r="O2000" s="4666"/>
      <c r="P2000" s="4166" t="s">
        <v>38</v>
      </c>
      <c r="Q2000" s="4166" t="s">
        <v>39</v>
      </c>
      <c r="R2000" s="4171">
        <v>1</v>
      </c>
      <c r="S2000" s="4172">
        <f>ROUND(K1998,2)*R2000</f>
        <v>462.26</v>
      </c>
    </row>
    <row r="2001" spans="1:19" ht="45" customHeight="1" x14ac:dyDescent="0.25">
      <c r="A2001" s="4666"/>
      <c r="B2001" s="4666"/>
      <c r="C2001" s="4666"/>
      <c r="D2001" s="4666"/>
      <c r="E2001" s="4666"/>
      <c r="F2001" s="4666"/>
      <c r="G2001" s="4666"/>
      <c r="H2001" s="4666"/>
      <c r="I2001" s="4666"/>
      <c r="J2001" s="4666"/>
      <c r="K2001" s="4666"/>
      <c r="L2001" s="4666"/>
      <c r="M2001" s="4666"/>
      <c r="N2001" s="4666"/>
      <c r="O2001" s="4666"/>
      <c r="P2001" s="4166" t="s">
        <v>40</v>
      </c>
      <c r="Q2001" s="4166" t="s">
        <v>41</v>
      </c>
      <c r="R2001" s="4173">
        <v>1</v>
      </c>
      <c r="S2001" s="4174">
        <f>ROUND(K1998,2)*R2001</f>
        <v>462.26</v>
      </c>
    </row>
    <row r="2002" spans="1:19" ht="45" customHeight="1" x14ac:dyDescent="0.25">
      <c r="A2002" s="4666"/>
      <c r="B2002" s="4666"/>
      <c r="C2002" s="4666"/>
      <c r="D2002" s="4666"/>
      <c r="E2002" s="4666"/>
      <c r="F2002" s="4666"/>
      <c r="G2002" s="4666"/>
      <c r="H2002" s="4666"/>
      <c r="I2002" s="4666"/>
      <c r="J2002" s="4666"/>
      <c r="K2002" s="4666"/>
      <c r="L2002" s="4666"/>
      <c r="M2002" s="4666"/>
      <c r="N2002" s="4666"/>
      <c r="O2002" s="4666"/>
      <c r="P2002" s="4166" t="s">
        <v>42</v>
      </c>
      <c r="Q2002" s="4166" t="s">
        <v>43</v>
      </c>
      <c r="R2002" s="4175">
        <v>1</v>
      </c>
      <c r="S2002" s="4176">
        <f>ROUND(K1998,2)*R2002</f>
        <v>462.26</v>
      </c>
    </row>
    <row r="2003" spans="1:19" ht="45" customHeight="1" x14ac:dyDescent="0.25">
      <c r="A2003" s="4666"/>
      <c r="B2003" s="4666"/>
      <c r="C2003" s="4666"/>
      <c r="D2003" s="4666"/>
      <c r="E2003" s="4666"/>
      <c r="F2003" s="4666"/>
      <c r="G2003" s="4666"/>
      <c r="H2003" s="4666"/>
      <c r="I2003" s="4666"/>
      <c r="J2003" s="4666"/>
      <c r="K2003" s="4666"/>
      <c r="L2003" s="4666"/>
      <c r="M2003" s="4666"/>
      <c r="N2003" s="4666"/>
      <c r="O2003" s="4666"/>
      <c r="P2003" s="4166" t="s">
        <v>44</v>
      </c>
      <c r="Q2003" s="4166" t="s">
        <v>45</v>
      </c>
      <c r="R2003" s="4177">
        <v>1</v>
      </c>
      <c r="S2003" s="4178">
        <f>ROUND(K1998,2)*R2003</f>
        <v>462.26</v>
      </c>
    </row>
    <row r="2004" spans="1:19" ht="45" customHeight="1" x14ac:dyDescent="0.25">
      <c r="A2004" s="4666"/>
      <c r="B2004" s="4666"/>
      <c r="C2004" s="4666"/>
      <c r="D2004" s="4666"/>
      <c r="E2004" s="4666"/>
      <c r="F2004" s="4666"/>
      <c r="G2004" s="4666"/>
      <c r="H2004" s="4666"/>
      <c r="I2004" s="4666"/>
      <c r="J2004" s="4666"/>
      <c r="K2004" s="4666"/>
      <c r="L2004" s="4666"/>
      <c r="M2004" s="4666"/>
      <c r="N2004" s="4666"/>
      <c r="O2004" s="4666"/>
      <c r="P2004" s="4166" t="s">
        <v>46</v>
      </c>
      <c r="Q2004" s="4166" t="s">
        <v>47</v>
      </c>
      <c r="R2004" s="4179">
        <v>1</v>
      </c>
      <c r="S2004" s="4180">
        <f>ROUND(K1998,2)*R2004</f>
        <v>462.26</v>
      </c>
    </row>
    <row r="2005" spans="1:19" ht="45" customHeight="1" x14ac:dyDescent="0.25">
      <c r="A2005" s="4666"/>
      <c r="B2005" s="4666"/>
      <c r="C2005" s="4666"/>
      <c r="D2005" s="4666"/>
      <c r="E2005" s="4666"/>
      <c r="F2005" s="4666"/>
      <c r="G2005" s="4666"/>
      <c r="H2005" s="4666"/>
      <c r="I2005" s="4666"/>
      <c r="J2005" s="4666"/>
      <c r="K2005" s="4666"/>
      <c r="L2005" s="4666"/>
      <c r="M2005" s="4666"/>
      <c r="N2005" s="4666"/>
      <c r="O2005" s="4666"/>
      <c r="P2005" s="4166" t="s">
        <v>48</v>
      </c>
      <c r="Q2005" s="4166" t="s">
        <v>49</v>
      </c>
      <c r="R2005" s="4181">
        <v>1</v>
      </c>
      <c r="S2005" s="4182">
        <f>ROUND(K1998,2)*R2005</f>
        <v>462.26</v>
      </c>
    </row>
    <row r="2006" spans="1:19" ht="45" customHeight="1" x14ac:dyDescent="0.25">
      <c r="A2006" s="4666"/>
      <c r="B2006" s="4666"/>
      <c r="C2006" s="4666"/>
      <c r="D2006" s="4666"/>
      <c r="E2006" s="4666"/>
      <c r="F2006" s="4666"/>
      <c r="G2006" s="4666"/>
      <c r="H2006" s="4666"/>
      <c r="I2006" s="4666"/>
      <c r="J2006" s="4666"/>
      <c r="K2006" s="4666"/>
      <c r="L2006" s="4666"/>
      <c r="M2006" s="4666"/>
      <c r="N2006" s="4666"/>
      <c r="O2006" s="4666"/>
      <c r="P2006" s="4166" t="s">
        <v>50</v>
      </c>
      <c r="Q2006" s="4166" t="s">
        <v>51</v>
      </c>
      <c r="R2006" s="4183">
        <v>1</v>
      </c>
      <c r="S2006" s="4184">
        <f>ROUND(K1998,2)*R2006</f>
        <v>462.26</v>
      </c>
    </row>
    <row r="2007" spans="1:19" ht="45" customHeight="1" x14ac:dyDescent="0.25">
      <c r="A2007" s="4666"/>
      <c r="B2007" s="4666"/>
      <c r="C2007" s="4666"/>
      <c r="D2007" s="4666"/>
      <c r="E2007" s="4666"/>
      <c r="F2007" s="4666"/>
      <c r="G2007" s="4666"/>
      <c r="H2007" s="4666"/>
      <c r="I2007" s="4666"/>
      <c r="J2007" s="4666"/>
      <c r="K2007" s="4666"/>
      <c r="L2007" s="4666"/>
      <c r="M2007" s="4666"/>
      <c r="N2007" s="4666"/>
      <c r="O2007" s="4666"/>
      <c r="P2007" s="4166" t="s">
        <v>52</v>
      </c>
      <c r="Q2007" s="4166" t="s">
        <v>53</v>
      </c>
      <c r="R2007" s="4185">
        <v>1</v>
      </c>
      <c r="S2007" s="4186">
        <f>ROUND(K1998,2)*R2007</f>
        <v>462.26</v>
      </c>
    </row>
    <row r="2008" spans="1:19" ht="45" customHeight="1" x14ac:dyDescent="0.25">
      <c r="A2008" s="4666"/>
      <c r="B2008" s="4666"/>
      <c r="C2008" s="4666"/>
      <c r="D2008" s="4666"/>
      <c r="E2008" s="4666"/>
      <c r="F2008" s="4666"/>
      <c r="G2008" s="4666"/>
      <c r="H2008" s="4666"/>
      <c r="I2008" s="4666"/>
      <c r="J2008" s="4666"/>
      <c r="K2008" s="4666"/>
      <c r="L2008" s="4666"/>
      <c r="M2008" s="4666"/>
      <c r="N2008" s="4666"/>
      <c r="O2008" s="4666"/>
      <c r="P2008" s="4166" t="s">
        <v>54</v>
      </c>
      <c r="Q2008" s="4166" t="s">
        <v>55</v>
      </c>
      <c r="R2008" s="4187">
        <v>1</v>
      </c>
      <c r="S2008" s="4188">
        <f>ROUND(K1998,2)*R2008</f>
        <v>462.26</v>
      </c>
    </row>
    <row r="2009" spans="1:19" ht="45" customHeight="1" x14ac:dyDescent="0.25">
      <c r="A2009" s="4666"/>
      <c r="B2009" s="4666"/>
      <c r="C2009" s="4666"/>
      <c r="D2009" s="4666"/>
      <c r="E2009" s="4666"/>
      <c r="F2009" s="4666"/>
      <c r="G2009" s="4666"/>
      <c r="H2009" s="4666"/>
      <c r="I2009" s="4666"/>
      <c r="J2009" s="4666"/>
      <c r="K2009" s="4666"/>
      <c r="L2009" s="4666"/>
      <c r="M2009" s="4666"/>
      <c r="N2009" s="4666"/>
      <c r="O2009" s="4666"/>
      <c r="P2009" s="4166" t="s">
        <v>56</v>
      </c>
      <c r="Q2009" s="4166" t="s">
        <v>57</v>
      </c>
      <c r="R2009" s="4189">
        <v>1</v>
      </c>
      <c r="S2009" s="4190">
        <f>ROUND(K1998,2)*R2009</f>
        <v>462.26</v>
      </c>
    </row>
    <row r="2010" spans="1:19" ht="45" customHeight="1" x14ac:dyDescent="0.25">
      <c r="A2010" s="4778" t="s">
        <v>23</v>
      </c>
      <c r="B2010" s="4778" t="s">
        <v>547</v>
      </c>
      <c r="C2010" s="4778" t="s">
        <v>25</v>
      </c>
      <c r="D2010" s="4778" t="s">
        <v>540</v>
      </c>
      <c r="E2010" s="4778" t="s">
        <v>541</v>
      </c>
      <c r="F2010" s="4779">
        <f>R2010+R2011+R2012+R2013+R2014+R2015+R2016+R2017+R2018+R2019+R2020+R2021</f>
        <v>12</v>
      </c>
      <c r="G2010" s="4778" t="s">
        <v>174</v>
      </c>
      <c r="H2010" s="4780">
        <v>543.4</v>
      </c>
      <c r="I2010" s="4781">
        <v>543.4</v>
      </c>
      <c r="J2010" s="4782">
        <v>0.2288</v>
      </c>
      <c r="K2010" s="4783">
        <f>ROUND(I2010,2)+(ROUND(I2010,2)*J2010)</f>
        <v>667.72991999999999</v>
      </c>
      <c r="L2010" s="4784">
        <f>ROUND(S2010,2)+ROUND(S2011,2)+ROUND(S2012,2)+ROUND(S2013,2)+ROUND(S2014,2)+ROUND(S2015,2)+ROUND(S2016,2)+ROUND(S2017,2)+ROUND(S2018,2)+ROUND(S2019,2)+ROUND(S2020,2)+ROUND(S2021,2)</f>
        <v>8012.7599999999984</v>
      </c>
      <c r="M2010" s="4778"/>
      <c r="N2010" s="4778" t="s">
        <v>401</v>
      </c>
      <c r="O2010" s="4778" t="s">
        <v>402</v>
      </c>
      <c r="P2010" s="4191" t="s">
        <v>20</v>
      </c>
      <c r="Q2010" s="4191" t="s">
        <v>29</v>
      </c>
      <c r="R2010" s="4192">
        <v>1</v>
      </c>
      <c r="S2010" s="4193">
        <f>ROUND(K2010,2)*R2010</f>
        <v>667.73</v>
      </c>
    </row>
    <row r="2011" spans="1:19" ht="45" customHeight="1" x14ac:dyDescent="0.25">
      <c r="A2011" s="4666"/>
      <c r="B2011" s="4666"/>
      <c r="C2011" s="4666"/>
      <c r="D2011" s="4666"/>
      <c r="E2011" s="4666"/>
      <c r="F2011" s="4666"/>
      <c r="G2011" s="4666"/>
      <c r="H2011" s="4666"/>
      <c r="I2011" s="4666"/>
      <c r="J2011" s="4666"/>
      <c r="K2011" s="4666"/>
      <c r="L2011" s="4666"/>
      <c r="M2011" s="4666"/>
      <c r="N2011" s="4666"/>
      <c r="O2011" s="4666"/>
      <c r="P2011" s="4191" t="s">
        <v>30</v>
      </c>
      <c r="Q2011" s="4191" t="s">
        <v>37</v>
      </c>
      <c r="R2011" s="4194">
        <v>1</v>
      </c>
      <c r="S2011" s="4195">
        <f>ROUND(K2010,2)*R2011</f>
        <v>667.73</v>
      </c>
    </row>
    <row r="2012" spans="1:19" ht="45" customHeight="1" x14ac:dyDescent="0.25">
      <c r="A2012" s="4666"/>
      <c r="B2012" s="4666"/>
      <c r="C2012" s="4666"/>
      <c r="D2012" s="4666"/>
      <c r="E2012" s="4666"/>
      <c r="F2012" s="4666"/>
      <c r="G2012" s="4666"/>
      <c r="H2012" s="4666"/>
      <c r="I2012" s="4666"/>
      <c r="J2012" s="4666"/>
      <c r="K2012" s="4666"/>
      <c r="L2012" s="4666"/>
      <c r="M2012" s="4666"/>
      <c r="N2012" s="4666"/>
      <c r="O2012" s="4666"/>
      <c r="P2012" s="4191" t="s">
        <v>38</v>
      </c>
      <c r="Q2012" s="4191" t="s">
        <v>39</v>
      </c>
      <c r="R2012" s="4196">
        <v>1</v>
      </c>
      <c r="S2012" s="4197">
        <f>ROUND(K2010,2)*R2012</f>
        <v>667.73</v>
      </c>
    </row>
    <row r="2013" spans="1:19" ht="45" customHeight="1" x14ac:dyDescent="0.25">
      <c r="A2013" s="4666"/>
      <c r="B2013" s="4666"/>
      <c r="C2013" s="4666"/>
      <c r="D2013" s="4666"/>
      <c r="E2013" s="4666"/>
      <c r="F2013" s="4666"/>
      <c r="G2013" s="4666"/>
      <c r="H2013" s="4666"/>
      <c r="I2013" s="4666"/>
      <c r="J2013" s="4666"/>
      <c r="K2013" s="4666"/>
      <c r="L2013" s="4666"/>
      <c r="M2013" s="4666"/>
      <c r="N2013" s="4666"/>
      <c r="O2013" s="4666"/>
      <c r="P2013" s="4191" t="s">
        <v>40</v>
      </c>
      <c r="Q2013" s="4191" t="s">
        <v>41</v>
      </c>
      <c r="R2013" s="4198">
        <v>1</v>
      </c>
      <c r="S2013" s="4199">
        <f>ROUND(K2010,2)*R2013</f>
        <v>667.73</v>
      </c>
    </row>
    <row r="2014" spans="1:19" ht="45" customHeight="1" x14ac:dyDescent="0.25">
      <c r="A2014" s="4666"/>
      <c r="B2014" s="4666"/>
      <c r="C2014" s="4666"/>
      <c r="D2014" s="4666"/>
      <c r="E2014" s="4666"/>
      <c r="F2014" s="4666"/>
      <c r="G2014" s="4666"/>
      <c r="H2014" s="4666"/>
      <c r="I2014" s="4666"/>
      <c r="J2014" s="4666"/>
      <c r="K2014" s="4666"/>
      <c r="L2014" s="4666"/>
      <c r="M2014" s="4666"/>
      <c r="N2014" s="4666"/>
      <c r="O2014" s="4666"/>
      <c r="P2014" s="4191" t="s">
        <v>42</v>
      </c>
      <c r="Q2014" s="4191" t="s">
        <v>43</v>
      </c>
      <c r="R2014" s="4200">
        <v>1</v>
      </c>
      <c r="S2014" s="4201">
        <f>ROUND(K2010,2)*R2014</f>
        <v>667.73</v>
      </c>
    </row>
    <row r="2015" spans="1:19" ht="45" customHeight="1" x14ac:dyDescent="0.25">
      <c r="A2015" s="4666"/>
      <c r="B2015" s="4666"/>
      <c r="C2015" s="4666"/>
      <c r="D2015" s="4666"/>
      <c r="E2015" s="4666"/>
      <c r="F2015" s="4666"/>
      <c r="G2015" s="4666"/>
      <c r="H2015" s="4666"/>
      <c r="I2015" s="4666"/>
      <c r="J2015" s="4666"/>
      <c r="K2015" s="4666"/>
      <c r="L2015" s="4666"/>
      <c r="M2015" s="4666"/>
      <c r="N2015" s="4666"/>
      <c r="O2015" s="4666"/>
      <c r="P2015" s="4191" t="s">
        <v>44</v>
      </c>
      <c r="Q2015" s="4191" t="s">
        <v>45</v>
      </c>
      <c r="R2015" s="4202">
        <v>1</v>
      </c>
      <c r="S2015" s="4203">
        <f>ROUND(K2010,2)*R2015</f>
        <v>667.73</v>
      </c>
    </row>
    <row r="2016" spans="1:19" ht="45" customHeight="1" x14ac:dyDescent="0.25">
      <c r="A2016" s="4666"/>
      <c r="B2016" s="4666"/>
      <c r="C2016" s="4666"/>
      <c r="D2016" s="4666"/>
      <c r="E2016" s="4666"/>
      <c r="F2016" s="4666"/>
      <c r="G2016" s="4666"/>
      <c r="H2016" s="4666"/>
      <c r="I2016" s="4666"/>
      <c r="J2016" s="4666"/>
      <c r="K2016" s="4666"/>
      <c r="L2016" s="4666"/>
      <c r="M2016" s="4666"/>
      <c r="N2016" s="4666"/>
      <c r="O2016" s="4666"/>
      <c r="P2016" s="4191" t="s">
        <v>46</v>
      </c>
      <c r="Q2016" s="4191" t="s">
        <v>47</v>
      </c>
      <c r="R2016" s="4204">
        <v>1</v>
      </c>
      <c r="S2016" s="4205">
        <f>ROUND(K2010,2)*R2016</f>
        <v>667.73</v>
      </c>
    </row>
    <row r="2017" spans="1:19" ht="45" customHeight="1" x14ac:dyDescent="0.25">
      <c r="A2017" s="4666"/>
      <c r="B2017" s="4666"/>
      <c r="C2017" s="4666"/>
      <c r="D2017" s="4666"/>
      <c r="E2017" s="4666"/>
      <c r="F2017" s="4666"/>
      <c r="G2017" s="4666"/>
      <c r="H2017" s="4666"/>
      <c r="I2017" s="4666"/>
      <c r="J2017" s="4666"/>
      <c r="K2017" s="4666"/>
      <c r="L2017" s="4666"/>
      <c r="M2017" s="4666"/>
      <c r="N2017" s="4666"/>
      <c r="O2017" s="4666"/>
      <c r="P2017" s="4191" t="s">
        <v>48</v>
      </c>
      <c r="Q2017" s="4191" t="s">
        <v>49</v>
      </c>
      <c r="R2017" s="4206">
        <v>1</v>
      </c>
      <c r="S2017" s="4207">
        <f>ROUND(K2010,2)*R2017</f>
        <v>667.73</v>
      </c>
    </row>
    <row r="2018" spans="1:19" ht="45" customHeight="1" x14ac:dyDescent="0.25">
      <c r="A2018" s="4666"/>
      <c r="B2018" s="4666"/>
      <c r="C2018" s="4666"/>
      <c r="D2018" s="4666"/>
      <c r="E2018" s="4666"/>
      <c r="F2018" s="4666"/>
      <c r="G2018" s="4666"/>
      <c r="H2018" s="4666"/>
      <c r="I2018" s="4666"/>
      <c r="J2018" s="4666"/>
      <c r="K2018" s="4666"/>
      <c r="L2018" s="4666"/>
      <c r="M2018" s="4666"/>
      <c r="N2018" s="4666"/>
      <c r="O2018" s="4666"/>
      <c r="P2018" s="4191" t="s">
        <v>50</v>
      </c>
      <c r="Q2018" s="4191" t="s">
        <v>51</v>
      </c>
      <c r="R2018" s="4208">
        <v>1</v>
      </c>
      <c r="S2018" s="4209">
        <f>ROUND(K2010,2)*R2018</f>
        <v>667.73</v>
      </c>
    </row>
    <row r="2019" spans="1:19" ht="45" customHeight="1" x14ac:dyDescent="0.25">
      <c r="A2019" s="4666"/>
      <c r="B2019" s="4666"/>
      <c r="C2019" s="4666"/>
      <c r="D2019" s="4666"/>
      <c r="E2019" s="4666"/>
      <c r="F2019" s="4666"/>
      <c r="G2019" s="4666"/>
      <c r="H2019" s="4666"/>
      <c r="I2019" s="4666"/>
      <c r="J2019" s="4666"/>
      <c r="K2019" s="4666"/>
      <c r="L2019" s="4666"/>
      <c r="M2019" s="4666"/>
      <c r="N2019" s="4666"/>
      <c r="O2019" s="4666"/>
      <c r="P2019" s="4191" t="s">
        <v>52</v>
      </c>
      <c r="Q2019" s="4191" t="s">
        <v>53</v>
      </c>
      <c r="R2019" s="4210">
        <v>1</v>
      </c>
      <c r="S2019" s="4211">
        <f>ROUND(K2010,2)*R2019</f>
        <v>667.73</v>
      </c>
    </row>
    <row r="2020" spans="1:19" ht="45" customHeight="1" x14ac:dyDescent="0.25">
      <c r="A2020" s="4666"/>
      <c r="B2020" s="4666"/>
      <c r="C2020" s="4666"/>
      <c r="D2020" s="4666"/>
      <c r="E2020" s="4666"/>
      <c r="F2020" s="4666"/>
      <c r="G2020" s="4666"/>
      <c r="H2020" s="4666"/>
      <c r="I2020" s="4666"/>
      <c r="J2020" s="4666"/>
      <c r="K2020" s="4666"/>
      <c r="L2020" s="4666"/>
      <c r="M2020" s="4666"/>
      <c r="N2020" s="4666"/>
      <c r="O2020" s="4666"/>
      <c r="P2020" s="4191" t="s">
        <v>54</v>
      </c>
      <c r="Q2020" s="4191" t="s">
        <v>55</v>
      </c>
      <c r="R2020" s="4212">
        <v>1</v>
      </c>
      <c r="S2020" s="4213">
        <f>ROUND(K2010,2)*R2020</f>
        <v>667.73</v>
      </c>
    </row>
    <row r="2021" spans="1:19" ht="45" customHeight="1" x14ac:dyDescent="0.25">
      <c r="A2021" s="4666"/>
      <c r="B2021" s="4666"/>
      <c r="C2021" s="4666"/>
      <c r="D2021" s="4666"/>
      <c r="E2021" s="4666"/>
      <c r="F2021" s="4666"/>
      <c r="G2021" s="4666"/>
      <c r="H2021" s="4666"/>
      <c r="I2021" s="4666"/>
      <c r="J2021" s="4666"/>
      <c r="K2021" s="4666"/>
      <c r="L2021" s="4666"/>
      <c r="M2021" s="4666"/>
      <c r="N2021" s="4666"/>
      <c r="O2021" s="4666"/>
      <c r="P2021" s="4191" t="s">
        <v>56</v>
      </c>
      <c r="Q2021" s="4191" t="s">
        <v>57</v>
      </c>
      <c r="R2021" s="4214">
        <v>1</v>
      </c>
      <c r="S2021" s="4215">
        <f>ROUND(K2010,2)*R2021</f>
        <v>667.73</v>
      </c>
    </row>
    <row r="2022" spans="1:19" ht="45" customHeight="1" x14ac:dyDescent="0.25">
      <c r="A2022" s="4785" t="s">
        <v>23</v>
      </c>
      <c r="B2022" s="4785" t="s">
        <v>548</v>
      </c>
      <c r="C2022" s="4785" t="s">
        <v>25</v>
      </c>
      <c r="D2022" s="4785" t="s">
        <v>549</v>
      </c>
      <c r="E2022" s="4785" t="s">
        <v>550</v>
      </c>
      <c r="F2022" s="4786">
        <f>R2022+R2023+R2024+R2025+R2026+R2027+R2028+R2029+R2030+R2031+R2032+R2033</f>
        <v>12</v>
      </c>
      <c r="G2022" s="4785" t="s">
        <v>174</v>
      </c>
      <c r="H2022" s="4787">
        <v>316.72000000000003</v>
      </c>
      <c r="I2022" s="4788">
        <v>316.72000000000003</v>
      </c>
      <c r="J2022" s="4789">
        <v>0.2288</v>
      </c>
      <c r="K2022" s="4790">
        <f>ROUND(I2022,2)+(ROUND(I2022,2)*J2022)</f>
        <v>389.18553600000007</v>
      </c>
      <c r="L2022" s="4791">
        <f>ROUND(S2022,2)+ROUND(S2023,2)+ROUND(S2024,2)+ROUND(S2025,2)+ROUND(S2026,2)+ROUND(S2027,2)+ROUND(S2028,2)+ROUND(S2029,2)+ROUND(S2030,2)+ROUND(S2031,2)+ROUND(S2032,2)+ROUND(S2033,2)</f>
        <v>4670.28</v>
      </c>
      <c r="M2022" s="4785"/>
      <c r="N2022" s="4785" t="s">
        <v>401</v>
      </c>
      <c r="O2022" s="4785" t="s">
        <v>402</v>
      </c>
      <c r="P2022" s="4216" t="s">
        <v>20</v>
      </c>
      <c r="Q2022" s="4216" t="s">
        <v>29</v>
      </c>
      <c r="R2022" s="4217">
        <v>1</v>
      </c>
      <c r="S2022" s="4218">
        <f>ROUND(K2022,2)*R2022</f>
        <v>389.19</v>
      </c>
    </row>
    <row r="2023" spans="1:19" ht="45" customHeight="1" x14ac:dyDescent="0.25">
      <c r="A2023" s="4666"/>
      <c r="B2023" s="4666"/>
      <c r="C2023" s="4666"/>
      <c r="D2023" s="4666"/>
      <c r="E2023" s="4666"/>
      <c r="F2023" s="4666"/>
      <c r="G2023" s="4666"/>
      <c r="H2023" s="4666"/>
      <c r="I2023" s="4666"/>
      <c r="J2023" s="4666"/>
      <c r="K2023" s="4666"/>
      <c r="L2023" s="4666"/>
      <c r="M2023" s="4666"/>
      <c r="N2023" s="4666"/>
      <c r="O2023" s="4666"/>
      <c r="P2023" s="4216" t="s">
        <v>30</v>
      </c>
      <c r="Q2023" s="4216" t="s">
        <v>37</v>
      </c>
      <c r="R2023" s="4219">
        <v>1</v>
      </c>
      <c r="S2023" s="4220">
        <f>ROUND(K2022,2)*R2023</f>
        <v>389.19</v>
      </c>
    </row>
    <row r="2024" spans="1:19" ht="45" customHeight="1" x14ac:dyDescent="0.25">
      <c r="A2024" s="4666"/>
      <c r="B2024" s="4666"/>
      <c r="C2024" s="4666"/>
      <c r="D2024" s="4666"/>
      <c r="E2024" s="4666"/>
      <c r="F2024" s="4666"/>
      <c r="G2024" s="4666"/>
      <c r="H2024" s="4666"/>
      <c r="I2024" s="4666"/>
      <c r="J2024" s="4666"/>
      <c r="K2024" s="4666"/>
      <c r="L2024" s="4666"/>
      <c r="M2024" s="4666"/>
      <c r="N2024" s="4666"/>
      <c r="O2024" s="4666"/>
      <c r="P2024" s="4216" t="s">
        <v>38</v>
      </c>
      <c r="Q2024" s="4216" t="s">
        <v>39</v>
      </c>
      <c r="R2024" s="4221">
        <v>1</v>
      </c>
      <c r="S2024" s="4222">
        <f>ROUND(K2022,2)*R2024</f>
        <v>389.19</v>
      </c>
    </row>
    <row r="2025" spans="1:19" ht="45" customHeight="1" x14ac:dyDescent="0.25">
      <c r="A2025" s="4666"/>
      <c r="B2025" s="4666"/>
      <c r="C2025" s="4666"/>
      <c r="D2025" s="4666"/>
      <c r="E2025" s="4666"/>
      <c r="F2025" s="4666"/>
      <c r="G2025" s="4666"/>
      <c r="H2025" s="4666"/>
      <c r="I2025" s="4666"/>
      <c r="J2025" s="4666"/>
      <c r="K2025" s="4666"/>
      <c r="L2025" s="4666"/>
      <c r="M2025" s="4666"/>
      <c r="N2025" s="4666"/>
      <c r="O2025" s="4666"/>
      <c r="P2025" s="4216" t="s">
        <v>40</v>
      </c>
      <c r="Q2025" s="4216" t="s">
        <v>41</v>
      </c>
      <c r="R2025" s="4223">
        <v>1</v>
      </c>
      <c r="S2025" s="4224">
        <f>ROUND(K2022,2)*R2025</f>
        <v>389.19</v>
      </c>
    </row>
    <row r="2026" spans="1:19" ht="45" customHeight="1" x14ac:dyDescent="0.25">
      <c r="A2026" s="4666"/>
      <c r="B2026" s="4666"/>
      <c r="C2026" s="4666"/>
      <c r="D2026" s="4666"/>
      <c r="E2026" s="4666"/>
      <c r="F2026" s="4666"/>
      <c r="G2026" s="4666"/>
      <c r="H2026" s="4666"/>
      <c r="I2026" s="4666"/>
      <c r="J2026" s="4666"/>
      <c r="K2026" s="4666"/>
      <c r="L2026" s="4666"/>
      <c r="M2026" s="4666"/>
      <c r="N2026" s="4666"/>
      <c r="O2026" s="4666"/>
      <c r="P2026" s="4216" t="s">
        <v>42</v>
      </c>
      <c r="Q2026" s="4216" t="s">
        <v>43</v>
      </c>
      <c r="R2026" s="4225">
        <v>1</v>
      </c>
      <c r="S2026" s="4226">
        <f>ROUND(K2022,2)*R2026</f>
        <v>389.19</v>
      </c>
    </row>
    <row r="2027" spans="1:19" ht="45" customHeight="1" x14ac:dyDescent="0.25">
      <c r="A2027" s="4666"/>
      <c r="B2027" s="4666"/>
      <c r="C2027" s="4666"/>
      <c r="D2027" s="4666"/>
      <c r="E2027" s="4666"/>
      <c r="F2027" s="4666"/>
      <c r="G2027" s="4666"/>
      <c r="H2027" s="4666"/>
      <c r="I2027" s="4666"/>
      <c r="J2027" s="4666"/>
      <c r="K2027" s="4666"/>
      <c r="L2027" s="4666"/>
      <c r="M2027" s="4666"/>
      <c r="N2027" s="4666"/>
      <c r="O2027" s="4666"/>
      <c r="P2027" s="4216" t="s">
        <v>44</v>
      </c>
      <c r="Q2027" s="4216" t="s">
        <v>45</v>
      </c>
      <c r="R2027" s="4227">
        <v>1</v>
      </c>
      <c r="S2027" s="4228">
        <f>ROUND(K2022,2)*R2027</f>
        <v>389.19</v>
      </c>
    </row>
    <row r="2028" spans="1:19" ht="45" customHeight="1" x14ac:dyDescent="0.25">
      <c r="A2028" s="4666"/>
      <c r="B2028" s="4666"/>
      <c r="C2028" s="4666"/>
      <c r="D2028" s="4666"/>
      <c r="E2028" s="4666"/>
      <c r="F2028" s="4666"/>
      <c r="G2028" s="4666"/>
      <c r="H2028" s="4666"/>
      <c r="I2028" s="4666"/>
      <c r="J2028" s="4666"/>
      <c r="K2028" s="4666"/>
      <c r="L2028" s="4666"/>
      <c r="M2028" s="4666"/>
      <c r="N2028" s="4666"/>
      <c r="O2028" s="4666"/>
      <c r="P2028" s="4216" t="s">
        <v>46</v>
      </c>
      <c r="Q2028" s="4216" t="s">
        <v>47</v>
      </c>
      <c r="R2028" s="4229">
        <v>1</v>
      </c>
      <c r="S2028" s="4230">
        <f>ROUND(K2022,2)*R2028</f>
        <v>389.19</v>
      </c>
    </row>
    <row r="2029" spans="1:19" ht="45" customHeight="1" x14ac:dyDescent="0.25">
      <c r="A2029" s="4666"/>
      <c r="B2029" s="4666"/>
      <c r="C2029" s="4666"/>
      <c r="D2029" s="4666"/>
      <c r="E2029" s="4666"/>
      <c r="F2029" s="4666"/>
      <c r="G2029" s="4666"/>
      <c r="H2029" s="4666"/>
      <c r="I2029" s="4666"/>
      <c r="J2029" s="4666"/>
      <c r="K2029" s="4666"/>
      <c r="L2029" s="4666"/>
      <c r="M2029" s="4666"/>
      <c r="N2029" s="4666"/>
      <c r="O2029" s="4666"/>
      <c r="P2029" s="4216" t="s">
        <v>48</v>
      </c>
      <c r="Q2029" s="4216" t="s">
        <v>49</v>
      </c>
      <c r="R2029" s="4231">
        <v>1</v>
      </c>
      <c r="S2029" s="4232">
        <f>ROUND(K2022,2)*R2029</f>
        <v>389.19</v>
      </c>
    </row>
    <row r="2030" spans="1:19" ht="45" customHeight="1" x14ac:dyDescent="0.25">
      <c r="A2030" s="4666"/>
      <c r="B2030" s="4666"/>
      <c r="C2030" s="4666"/>
      <c r="D2030" s="4666"/>
      <c r="E2030" s="4666"/>
      <c r="F2030" s="4666"/>
      <c r="G2030" s="4666"/>
      <c r="H2030" s="4666"/>
      <c r="I2030" s="4666"/>
      <c r="J2030" s="4666"/>
      <c r="K2030" s="4666"/>
      <c r="L2030" s="4666"/>
      <c r="M2030" s="4666"/>
      <c r="N2030" s="4666"/>
      <c r="O2030" s="4666"/>
      <c r="P2030" s="4216" t="s">
        <v>50</v>
      </c>
      <c r="Q2030" s="4216" t="s">
        <v>51</v>
      </c>
      <c r="R2030" s="4233">
        <v>1</v>
      </c>
      <c r="S2030" s="4234">
        <f>ROUND(K2022,2)*R2030</f>
        <v>389.19</v>
      </c>
    </row>
    <row r="2031" spans="1:19" ht="45" customHeight="1" x14ac:dyDescent="0.25">
      <c r="A2031" s="4666"/>
      <c r="B2031" s="4666"/>
      <c r="C2031" s="4666"/>
      <c r="D2031" s="4666"/>
      <c r="E2031" s="4666"/>
      <c r="F2031" s="4666"/>
      <c r="G2031" s="4666"/>
      <c r="H2031" s="4666"/>
      <c r="I2031" s="4666"/>
      <c r="J2031" s="4666"/>
      <c r="K2031" s="4666"/>
      <c r="L2031" s="4666"/>
      <c r="M2031" s="4666"/>
      <c r="N2031" s="4666"/>
      <c r="O2031" s="4666"/>
      <c r="P2031" s="4216" t="s">
        <v>52</v>
      </c>
      <c r="Q2031" s="4216" t="s">
        <v>53</v>
      </c>
      <c r="R2031" s="4235">
        <v>1</v>
      </c>
      <c r="S2031" s="4236">
        <f>ROUND(K2022,2)*R2031</f>
        <v>389.19</v>
      </c>
    </row>
    <row r="2032" spans="1:19" ht="45" customHeight="1" x14ac:dyDescent="0.25">
      <c r="A2032" s="4666"/>
      <c r="B2032" s="4666"/>
      <c r="C2032" s="4666"/>
      <c r="D2032" s="4666"/>
      <c r="E2032" s="4666"/>
      <c r="F2032" s="4666"/>
      <c r="G2032" s="4666"/>
      <c r="H2032" s="4666"/>
      <c r="I2032" s="4666"/>
      <c r="J2032" s="4666"/>
      <c r="K2032" s="4666"/>
      <c r="L2032" s="4666"/>
      <c r="M2032" s="4666"/>
      <c r="N2032" s="4666"/>
      <c r="O2032" s="4666"/>
      <c r="P2032" s="4216" t="s">
        <v>54</v>
      </c>
      <c r="Q2032" s="4216" t="s">
        <v>55</v>
      </c>
      <c r="R2032" s="4237">
        <v>1</v>
      </c>
      <c r="S2032" s="4238">
        <f>ROUND(K2022,2)*R2032</f>
        <v>389.19</v>
      </c>
    </row>
    <row r="2033" spans="1:19" ht="45" customHeight="1" x14ac:dyDescent="0.25">
      <c r="A2033" s="4666"/>
      <c r="B2033" s="4666"/>
      <c r="C2033" s="4666"/>
      <c r="D2033" s="4666"/>
      <c r="E2033" s="4666"/>
      <c r="F2033" s="4666"/>
      <c r="G2033" s="4666"/>
      <c r="H2033" s="4666"/>
      <c r="I2033" s="4666"/>
      <c r="J2033" s="4666"/>
      <c r="K2033" s="4666"/>
      <c r="L2033" s="4666"/>
      <c r="M2033" s="4666"/>
      <c r="N2033" s="4666"/>
      <c r="O2033" s="4666"/>
      <c r="P2033" s="4216" t="s">
        <v>56</v>
      </c>
      <c r="Q2033" s="4216" t="s">
        <v>57</v>
      </c>
      <c r="R2033" s="4239">
        <v>1</v>
      </c>
      <c r="S2033" s="4240">
        <f>ROUND(K2022,2)*R2033</f>
        <v>389.19</v>
      </c>
    </row>
    <row r="2034" spans="1:19" ht="45" customHeight="1" x14ac:dyDescent="0.25">
      <c r="A2034" s="4764" t="s">
        <v>23</v>
      </c>
      <c r="B2034" s="4764" t="s">
        <v>551</v>
      </c>
      <c r="C2034" s="4764" t="s">
        <v>25</v>
      </c>
      <c r="D2034" s="4764" t="s">
        <v>552</v>
      </c>
      <c r="E2034" s="4764" t="s">
        <v>553</v>
      </c>
      <c r="F2034" s="4765">
        <f>R2034+R2035+R2036+R2037+R2038+R2039+R2040+R2041+R2042+R2043+R2044+R2045</f>
        <v>12</v>
      </c>
      <c r="G2034" s="4764" t="s">
        <v>174</v>
      </c>
      <c r="H2034" s="4766">
        <v>556.96</v>
      </c>
      <c r="I2034" s="4767">
        <v>556.96</v>
      </c>
      <c r="J2034" s="4768">
        <v>0.2288</v>
      </c>
      <c r="K2034" s="4769">
        <f>ROUND(I2034,2)+(ROUND(I2034,2)*J2034)</f>
        <v>684.39244800000006</v>
      </c>
      <c r="L2034" s="4770">
        <f>ROUND(S2034,2)+ROUND(S2035,2)+ROUND(S2036,2)+ROUND(S2037,2)+ROUND(S2038,2)+ROUND(S2039,2)+ROUND(S2040,2)+ROUND(S2041,2)+ROUND(S2042,2)+ROUND(S2043,2)+ROUND(S2044,2)+ROUND(S2045,2)</f>
        <v>8212.6800000000021</v>
      </c>
      <c r="M2034" s="4764"/>
      <c r="N2034" s="4764" t="s">
        <v>401</v>
      </c>
      <c r="O2034" s="4764" t="s">
        <v>402</v>
      </c>
      <c r="P2034" s="4241" t="s">
        <v>20</v>
      </c>
      <c r="Q2034" s="4241" t="s">
        <v>29</v>
      </c>
      <c r="R2034" s="4242">
        <v>1</v>
      </c>
      <c r="S2034" s="4243">
        <f>ROUND(K2034,2)*R2034</f>
        <v>684.39</v>
      </c>
    </row>
    <row r="2035" spans="1:19" ht="45" customHeight="1" x14ac:dyDescent="0.25">
      <c r="A2035" s="4666"/>
      <c r="B2035" s="4666"/>
      <c r="C2035" s="4666"/>
      <c r="D2035" s="4666"/>
      <c r="E2035" s="4666"/>
      <c r="F2035" s="4666"/>
      <c r="G2035" s="4666"/>
      <c r="H2035" s="4666"/>
      <c r="I2035" s="4666"/>
      <c r="J2035" s="4666"/>
      <c r="K2035" s="4666"/>
      <c r="L2035" s="4666"/>
      <c r="M2035" s="4666"/>
      <c r="N2035" s="4666"/>
      <c r="O2035" s="4666"/>
      <c r="P2035" s="4241" t="s">
        <v>30</v>
      </c>
      <c r="Q2035" s="4241" t="s">
        <v>37</v>
      </c>
      <c r="R2035" s="4244">
        <v>1</v>
      </c>
      <c r="S2035" s="4245">
        <f>ROUND(K2034,2)*R2035</f>
        <v>684.39</v>
      </c>
    </row>
    <row r="2036" spans="1:19" ht="45" customHeight="1" x14ac:dyDescent="0.25">
      <c r="A2036" s="4666"/>
      <c r="B2036" s="4666"/>
      <c r="C2036" s="4666"/>
      <c r="D2036" s="4666"/>
      <c r="E2036" s="4666"/>
      <c r="F2036" s="4666"/>
      <c r="G2036" s="4666"/>
      <c r="H2036" s="4666"/>
      <c r="I2036" s="4666"/>
      <c r="J2036" s="4666"/>
      <c r="K2036" s="4666"/>
      <c r="L2036" s="4666"/>
      <c r="M2036" s="4666"/>
      <c r="N2036" s="4666"/>
      <c r="O2036" s="4666"/>
      <c r="P2036" s="4241" t="s">
        <v>38</v>
      </c>
      <c r="Q2036" s="4241" t="s">
        <v>39</v>
      </c>
      <c r="R2036" s="4246">
        <v>1</v>
      </c>
      <c r="S2036" s="4247">
        <f>ROUND(K2034,2)*R2036</f>
        <v>684.39</v>
      </c>
    </row>
    <row r="2037" spans="1:19" ht="45" customHeight="1" x14ac:dyDescent="0.25">
      <c r="A2037" s="4666"/>
      <c r="B2037" s="4666"/>
      <c r="C2037" s="4666"/>
      <c r="D2037" s="4666"/>
      <c r="E2037" s="4666"/>
      <c r="F2037" s="4666"/>
      <c r="G2037" s="4666"/>
      <c r="H2037" s="4666"/>
      <c r="I2037" s="4666"/>
      <c r="J2037" s="4666"/>
      <c r="K2037" s="4666"/>
      <c r="L2037" s="4666"/>
      <c r="M2037" s="4666"/>
      <c r="N2037" s="4666"/>
      <c r="O2037" s="4666"/>
      <c r="P2037" s="4241" t="s">
        <v>40</v>
      </c>
      <c r="Q2037" s="4241" t="s">
        <v>41</v>
      </c>
      <c r="R2037" s="4248">
        <v>1</v>
      </c>
      <c r="S2037" s="4249">
        <f>ROUND(K2034,2)*R2037</f>
        <v>684.39</v>
      </c>
    </row>
    <row r="2038" spans="1:19" ht="45" customHeight="1" x14ac:dyDescent="0.25">
      <c r="A2038" s="4666"/>
      <c r="B2038" s="4666"/>
      <c r="C2038" s="4666"/>
      <c r="D2038" s="4666"/>
      <c r="E2038" s="4666"/>
      <c r="F2038" s="4666"/>
      <c r="G2038" s="4666"/>
      <c r="H2038" s="4666"/>
      <c r="I2038" s="4666"/>
      <c r="J2038" s="4666"/>
      <c r="K2038" s="4666"/>
      <c r="L2038" s="4666"/>
      <c r="M2038" s="4666"/>
      <c r="N2038" s="4666"/>
      <c r="O2038" s="4666"/>
      <c r="P2038" s="4241" t="s">
        <v>42</v>
      </c>
      <c r="Q2038" s="4241" t="s">
        <v>43</v>
      </c>
      <c r="R2038" s="4250">
        <v>1</v>
      </c>
      <c r="S2038" s="4251">
        <f>ROUND(K2034,2)*R2038</f>
        <v>684.39</v>
      </c>
    </row>
    <row r="2039" spans="1:19" ht="45" customHeight="1" x14ac:dyDescent="0.25">
      <c r="A2039" s="4666"/>
      <c r="B2039" s="4666"/>
      <c r="C2039" s="4666"/>
      <c r="D2039" s="4666"/>
      <c r="E2039" s="4666"/>
      <c r="F2039" s="4666"/>
      <c r="G2039" s="4666"/>
      <c r="H2039" s="4666"/>
      <c r="I2039" s="4666"/>
      <c r="J2039" s="4666"/>
      <c r="K2039" s="4666"/>
      <c r="L2039" s="4666"/>
      <c r="M2039" s="4666"/>
      <c r="N2039" s="4666"/>
      <c r="O2039" s="4666"/>
      <c r="P2039" s="4241" t="s">
        <v>44</v>
      </c>
      <c r="Q2039" s="4241" t="s">
        <v>45</v>
      </c>
      <c r="R2039" s="4252">
        <v>1</v>
      </c>
      <c r="S2039" s="4253">
        <f>ROUND(K2034,2)*R2039</f>
        <v>684.39</v>
      </c>
    </row>
    <row r="2040" spans="1:19" ht="45" customHeight="1" x14ac:dyDescent="0.25">
      <c r="A2040" s="4666"/>
      <c r="B2040" s="4666"/>
      <c r="C2040" s="4666"/>
      <c r="D2040" s="4666"/>
      <c r="E2040" s="4666"/>
      <c r="F2040" s="4666"/>
      <c r="G2040" s="4666"/>
      <c r="H2040" s="4666"/>
      <c r="I2040" s="4666"/>
      <c r="J2040" s="4666"/>
      <c r="K2040" s="4666"/>
      <c r="L2040" s="4666"/>
      <c r="M2040" s="4666"/>
      <c r="N2040" s="4666"/>
      <c r="O2040" s="4666"/>
      <c r="P2040" s="4241" t="s">
        <v>46</v>
      </c>
      <c r="Q2040" s="4241" t="s">
        <v>47</v>
      </c>
      <c r="R2040" s="4254">
        <v>1</v>
      </c>
      <c r="S2040" s="4255">
        <f>ROUND(K2034,2)*R2040</f>
        <v>684.39</v>
      </c>
    </row>
    <row r="2041" spans="1:19" ht="45" customHeight="1" x14ac:dyDescent="0.25">
      <c r="A2041" s="4666"/>
      <c r="B2041" s="4666"/>
      <c r="C2041" s="4666"/>
      <c r="D2041" s="4666"/>
      <c r="E2041" s="4666"/>
      <c r="F2041" s="4666"/>
      <c r="G2041" s="4666"/>
      <c r="H2041" s="4666"/>
      <c r="I2041" s="4666"/>
      <c r="J2041" s="4666"/>
      <c r="K2041" s="4666"/>
      <c r="L2041" s="4666"/>
      <c r="M2041" s="4666"/>
      <c r="N2041" s="4666"/>
      <c r="O2041" s="4666"/>
      <c r="P2041" s="4241" t="s">
        <v>48</v>
      </c>
      <c r="Q2041" s="4241" t="s">
        <v>49</v>
      </c>
      <c r="R2041" s="4256">
        <v>1</v>
      </c>
      <c r="S2041" s="4257">
        <f>ROUND(K2034,2)*R2041</f>
        <v>684.39</v>
      </c>
    </row>
    <row r="2042" spans="1:19" ht="45" customHeight="1" x14ac:dyDescent="0.25">
      <c r="A2042" s="4666"/>
      <c r="B2042" s="4666"/>
      <c r="C2042" s="4666"/>
      <c r="D2042" s="4666"/>
      <c r="E2042" s="4666"/>
      <c r="F2042" s="4666"/>
      <c r="G2042" s="4666"/>
      <c r="H2042" s="4666"/>
      <c r="I2042" s="4666"/>
      <c r="J2042" s="4666"/>
      <c r="K2042" s="4666"/>
      <c r="L2042" s="4666"/>
      <c r="M2042" s="4666"/>
      <c r="N2042" s="4666"/>
      <c r="O2042" s="4666"/>
      <c r="P2042" s="4241" t="s">
        <v>50</v>
      </c>
      <c r="Q2042" s="4241" t="s">
        <v>51</v>
      </c>
      <c r="R2042" s="4258">
        <v>1</v>
      </c>
      <c r="S2042" s="4259">
        <f>ROUND(K2034,2)*R2042</f>
        <v>684.39</v>
      </c>
    </row>
    <row r="2043" spans="1:19" ht="45" customHeight="1" x14ac:dyDescent="0.25">
      <c r="A2043" s="4666"/>
      <c r="B2043" s="4666"/>
      <c r="C2043" s="4666"/>
      <c r="D2043" s="4666"/>
      <c r="E2043" s="4666"/>
      <c r="F2043" s="4666"/>
      <c r="G2043" s="4666"/>
      <c r="H2043" s="4666"/>
      <c r="I2043" s="4666"/>
      <c r="J2043" s="4666"/>
      <c r="K2043" s="4666"/>
      <c r="L2043" s="4666"/>
      <c r="M2043" s="4666"/>
      <c r="N2043" s="4666"/>
      <c r="O2043" s="4666"/>
      <c r="P2043" s="4241" t="s">
        <v>52</v>
      </c>
      <c r="Q2043" s="4241" t="s">
        <v>53</v>
      </c>
      <c r="R2043" s="4260">
        <v>1</v>
      </c>
      <c r="S2043" s="4261">
        <f>ROUND(K2034,2)*R2043</f>
        <v>684.39</v>
      </c>
    </row>
    <row r="2044" spans="1:19" ht="45" customHeight="1" x14ac:dyDescent="0.25">
      <c r="A2044" s="4666"/>
      <c r="B2044" s="4666"/>
      <c r="C2044" s="4666"/>
      <c r="D2044" s="4666"/>
      <c r="E2044" s="4666"/>
      <c r="F2044" s="4666"/>
      <c r="G2044" s="4666"/>
      <c r="H2044" s="4666"/>
      <c r="I2044" s="4666"/>
      <c r="J2044" s="4666"/>
      <c r="K2044" s="4666"/>
      <c r="L2044" s="4666"/>
      <c r="M2044" s="4666"/>
      <c r="N2044" s="4666"/>
      <c r="O2044" s="4666"/>
      <c r="P2044" s="4241" t="s">
        <v>54</v>
      </c>
      <c r="Q2044" s="4241" t="s">
        <v>55</v>
      </c>
      <c r="R2044" s="4262">
        <v>1</v>
      </c>
      <c r="S2044" s="4263">
        <f>ROUND(K2034,2)*R2044</f>
        <v>684.39</v>
      </c>
    </row>
    <row r="2045" spans="1:19" ht="45" customHeight="1" x14ac:dyDescent="0.25">
      <c r="A2045" s="4666"/>
      <c r="B2045" s="4666"/>
      <c r="C2045" s="4666"/>
      <c r="D2045" s="4666"/>
      <c r="E2045" s="4666"/>
      <c r="F2045" s="4666"/>
      <c r="G2045" s="4666"/>
      <c r="H2045" s="4666"/>
      <c r="I2045" s="4666"/>
      <c r="J2045" s="4666"/>
      <c r="K2045" s="4666"/>
      <c r="L2045" s="4666"/>
      <c r="M2045" s="4666"/>
      <c r="N2045" s="4666"/>
      <c r="O2045" s="4666"/>
      <c r="P2045" s="4241" t="s">
        <v>56</v>
      </c>
      <c r="Q2045" s="4241" t="s">
        <v>57</v>
      </c>
      <c r="R2045" s="4264">
        <v>1</v>
      </c>
      <c r="S2045" s="4265">
        <f>ROUND(K2034,2)*R2045</f>
        <v>684.39</v>
      </c>
    </row>
    <row r="2046" spans="1:19" ht="45" customHeight="1" x14ac:dyDescent="0.25">
      <c r="A2046" s="4771" t="s">
        <v>23</v>
      </c>
      <c r="B2046" s="4771" t="s">
        <v>554</v>
      </c>
      <c r="C2046" s="4771" t="s">
        <v>25</v>
      </c>
      <c r="D2046" s="4771" t="s">
        <v>555</v>
      </c>
      <c r="E2046" s="4771" t="s">
        <v>556</v>
      </c>
      <c r="F2046" s="4772">
        <f>R2046+R2047+R2048+R2049+R2050+R2051+R2052+R2053+R2054+R2055+R2056+R2057</f>
        <v>12</v>
      </c>
      <c r="G2046" s="4771" t="s">
        <v>174</v>
      </c>
      <c r="H2046" s="4773">
        <v>761.68</v>
      </c>
      <c r="I2046" s="4774">
        <v>761.68</v>
      </c>
      <c r="J2046" s="4775">
        <v>0.2288</v>
      </c>
      <c r="K2046" s="4776">
        <f>ROUND(I2046,2)+(ROUND(I2046,2)*J2046)</f>
        <v>935.95238399999994</v>
      </c>
      <c r="L2046" s="4777">
        <f>ROUND(S2046,2)+ROUND(S2047,2)+ROUND(S2048,2)+ROUND(S2049,2)+ROUND(S2050,2)+ROUND(S2051,2)+ROUND(S2052,2)+ROUND(S2053,2)+ROUND(S2054,2)+ROUND(S2055,2)+ROUND(S2056,2)+ROUND(S2057,2)</f>
        <v>11231.400000000001</v>
      </c>
      <c r="M2046" s="4771"/>
      <c r="N2046" s="4771" t="s">
        <v>401</v>
      </c>
      <c r="O2046" s="4771" t="s">
        <v>402</v>
      </c>
      <c r="P2046" s="4266" t="s">
        <v>20</v>
      </c>
      <c r="Q2046" s="4266" t="s">
        <v>29</v>
      </c>
      <c r="R2046" s="4267">
        <v>1</v>
      </c>
      <c r="S2046" s="4268">
        <f>ROUND(K2046,2)*R2046</f>
        <v>935.95</v>
      </c>
    </row>
    <row r="2047" spans="1:19" ht="45" customHeight="1" x14ac:dyDescent="0.25">
      <c r="A2047" s="4666"/>
      <c r="B2047" s="4666"/>
      <c r="C2047" s="4666"/>
      <c r="D2047" s="4666"/>
      <c r="E2047" s="4666"/>
      <c r="F2047" s="4666"/>
      <c r="G2047" s="4666"/>
      <c r="H2047" s="4666"/>
      <c r="I2047" s="4666"/>
      <c r="J2047" s="4666"/>
      <c r="K2047" s="4666"/>
      <c r="L2047" s="4666"/>
      <c r="M2047" s="4666"/>
      <c r="N2047" s="4666"/>
      <c r="O2047" s="4666"/>
      <c r="P2047" s="4266" t="s">
        <v>30</v>
      </c>
      <c r="Q2047" s="4266" t="s">
        <v>37</v>
      </c>
      <c r="R2047" s="4269">
        <v>1</v>
      </c>
      <c r="S2047" s="4270">
        <f>ROUND(K2046,2)*R2047</f>
        <v>935.95</v>
      </c>
    </row>
    <row r="2048" spans="1:19" ht="45" customHeight="1" x14ac:dyDescent="0.25">
      <c r="A2048" s="4666"/>
      <c r="B2048" s="4666"/>
      <c r="C2048" s="4666"/>
      <c r="D2048" s="4666"/>
      <c r="E2048" s="4666"/>
      <c r="F2048" s="4666"/>
      <c r="G2048" s="4666"/>
      <c r="H2048" s="4666"/>
      <c r="I2048" s="4666"/>
      <c r="J2048" s="4666"/>
      <c r="K2048" s="4666"/>
      <c r="L2048" s="4666"/>
      <c r="M2048" s="4666"/>
      <c r="N2048" s="4666"/>
      <c r="O2048" s="4666"/>
      <c r="P2048" s="4266" t="s">
        <v>38</v>
      </c>
      <c r="Q2048" s="4266" t="s">
        <v>39</v>
      </c>
      <c r="R2048" s="4271">
        <v>1</v>
      </c>
      <c r="S2048" s="4272">
        <f>ROUND(K2046,2)*R2048</f>
        <v>935.95</v>
      </c>
    </row>
    <row r="2049" spans="1:19" ht="45" customHeight="1" x14ac:dyDescent="0.25">
      <c r="A2049" s="4666"/>
      <c r="B2049" s="4666"/>
      <c r="C2049" s="4666"/>
      <c r="D2049" s="4666"/>
      <c r="E2049" s="4666"/>
      <c r="F2049" s="4666"/>
      <c r="G2049" s="4666"/>
      <c r="H2049" s="4666"/>
      <c r="I2049" s="4666"/>
      <c r="J2049" s="4666"/>
      <c r="K2049" s="4666"/>
      <c r="L2049" s="4666"/>
      <c r="M2049" s="4666"/>
      <c r="N2049" s="4666"/>
      <c r="O2049" s="4666"/>
      <c r="P2049" s="4266" t="s">
        <v>40</v>
      </c>
      <c r="Q2049" s="4266" t="s">
        <v>41</v>
      </c>
      <c r="R2049" s="4273">
        <v>1</v>
      </c>
      <c r="S2049" s="4274">
        <f>ROUND(K2046,2)*R2049</f>
        <v>935.95</v>
      </c>
    </row>
    <row r="2050" spans="1:19" ht="45" customHeight="1" x14ac:dyDescent="0.25">
      <c r="A2050" s="4666"/>
      <c r="B2050" s="4666"/>
      <c r="C2050" s="4666"/>
      <c r="D2050" s="4666"/>
      <c r="E2050" s="4666"/>
      <c r="F2050" s="4666"/>
      <c r="G2050" s="4666"/>
      <c r="H2050" s="4666"/>
      <c r="I2050" s="4666"/>
      <c r="J2050" s="4666"/>
      <c r="K2050" s="4666"/>
      <c r="L2050" s="4666"/>
      <c r="M2050" s="4666"/>
      <c r="N2050" s="4666"/>
      <c r="O2050" s="4666"/>
      <c r="P2050" s="4266" t="s">
        <v>42</v>
      </c>
      <c r="Q2050" s="4266" t="s">
        <v>43</v>
      </c>
      <c r="R2050" s="4275">
        <v>1</v>
      </c>
      <c r="S2050" s="4276">
        <f>ROUND(K2046,2)*R2050</f>
        <v>935.95</v>
      </c>
    </row>
    <row r="2051" spans="1:19" ht="45" customHeight="1" x14ac:dyDescent="0.25">
      <c r="A2051" s="4666"/>
      <c r="B2051" s="4666"/>
      <c r="C2051" s="4666"/>
      <c r="D2051" s="4666"/>
      <c r="E2051" s="4666"/>
      <c r="F2051" s="4666"/>
      <c r="G2051" s="4666"/>
      <c r="H2051" s="4666"/>
      <c r="I2051" s="4666"/>
      <c r="J2051" s="4666"/>
      <c r="K2051" s="4666"/>
      <c r="L2051" s="4666"/>
      <c r="M2051" s="4666"/>
      <c r="N2051" s="4666"/>
      <c r="O2051" s="4666"/>
      <c r="P2051" s="4266" t="s">
        <v>44</v>
      </c>
      <c r="Q2051" s="4266" t="s">
        <v>45</v>
      </c>
      <c r="R2051" s="4277">
        <v>1</v>
      </c>
      <c r="S2051" s="4278">
        <f>ROUND(K2046,2)*R2051</f>
        <v>935.95</v>
      </c>
    </row>
    <row r="2052" spans="1:19" ht="45" customHeight="1" x14ac:dyDescent="0.25">
      <c r="A2052" s="4666"/>
      <c r="B2052" s="4666"/>
      <c r="C2052" s="4666"/>
      <c r="D2052" s="4666"/>
      <c r="E2052" s="4666"/>
      <c r="F2052" s="4666"/>
      <c r="G2052" s="4666"/>
      <c r="H2052" s="4666"/>
      <c r="I2052" s="4666"/>
      <c r="J2052" s="4666"/>
      <c r="K2052" s="4666"/>
      <c r="L2052" s="4666"/>
      <c r="M2052" s="4666"/>
      <c r="N2052" s="4666"/>
      <c r="O2052" s="4666"/>
      <c r="P2052" s="4266" t="s">
        <v>46</v>
      </c>
      <c r="Q2052" s="4266" t="s">
        <v>47</v>
      </c>
      <c r="R2052" s="4279">
        <v>1</v>
      </c>
      <c r="S2052" s="4280">
        <f>ROUND(K2046,2)*R2052</f>
        <v>935.95</v>
      </c>
    </row>
    <row r="2053" spans="1:19" ht="45" customHeight="1" x14ac:dyDescent="0.25">
      <c r="A2053" s="4666"/>
      <c r="B2053" s="4666"/>
      <c r="C2053" s="4666"/>
      <c r="D2053" s="4666"/>
      <c r="E2053" s="4666"/>
      <c r="F2053" s="4666"/>
      <c r="G2053" s="4666"/>
      <c r="H2053" s="4666"/>
      <c r="I2053" s="4666"/>
      <c r="J2053" s="4666"/>
      <c r="K2053" s="4666"/>
      <c r="L2053" s="4666"/>
      <c r="M2053" s="4666"/>
      <c r="N2053" s="4666"/>
      <c r="O2053" s="4666"/>
      <c r="P2053" s="4266" t="s">
        <v>48</v>
      </c>
      <c r="Q2053" s="4266" t="s">
        <v>49</v>
      </c>
      <c r="R2053" s="4281">
        <v>1</v>
      </c>
      <c r="S2053" s="4282">
        <f>ROUND(K2046,2)*R2053</f>
        <v>935.95</v>
      </c>
    </row>
    <row r="2054" spans="1:19" ht="45" customHeight="1" x14ac:dyDescent="0.25">
      <c r="A2054" s="4666"/>
      <c r="B2054" s="4666"/>
      <c r="C2054" s="4666"/>
      <c r="D2054" s="4666"/>
      <c r="E2054" s="4666"/>
      <c r="F2054" s="4666"/>
      <c r="G2054" s="4666"/>
      <c r="H2054" s="4666"/>
      <c r="I2054" s="4666"/>
      <c r="J2054" s="4666"/>
      <c r="K2054" s="4666"/>
      <c r="L2054" s="4666"/>
      <c r="M2054" s="4666"/>
      <c r="N2054" s="4666"/>
      <c r="O2054" s="4666"/>
      <c r="P2054" s="4266" t="s">
        <v>50</v>
      </c>
      <c r="Q2054" s="4266" t="s">
        <v>51</v>
      </c>
      <c r="R2054" s="4283">
        <v>1</v>
      </c>
      <c r="S2054" s="4284">
        <f>ROUND(K2046,2)*R2054</f>
        <v>935.95</v>
      </c>
    </row>
    <row r="2055" spans="1:19" ht="45" customHeight="1" x14ac:dyDescent="0.25">
      <c r="A2055" s="4666"/>
      <c r="B2055" s="4666"/>
      <c r="C2055" s="4666"/>
      <c r="D2055" s="4666"/>
      <c r="E2055" s="4666"/>
      <c r="F2055" s="4666"/>
      <c r="G2055" s="4666"/>
      <c r="H2055" s="4666"/>
      <c r="I2055" s="4666"/>
      <c r="J2055" s="4666"/>
      <c r="K2055" s="4666"/>
      <c r="L2055" s="4666"/>
      <c r="M2055" s="4666"/>
      <c r="N2055" s="4666"/>
      <c r="O2055" s="4666"/>
      <c r="P2055" s="4266" t="s">
        <v>52</v>
      </c>
      <c r="Q2055" s="4266" t="s">
        <v>53</v>
      </c>
      <c r="R2055" s="4285">
        <v>1</v>
      </c>
      <c r="S2055" s="4286">
        <f>ROUND(K2046,2)*R2055</f>
        <v>935.95</v>
      </c>
    </row>
    <row r="2056" spans="1:19" ht="45" customHeight="1" x14ac:dyDescent="0.25">
      <c r="A2056" s="4666"/>
      <c r="B2056" s="4666"/>
      <c r="C2056" s="4666"/>
      <c r="D2056" s="4666"/>
      <c r="E2056" s="4666"/>
      <c r="F2056" s="4666"/>
      <c r="G2056" s="4666"/>
      <c r="H2056" s="4666"/>
      <c r="I2056" s="4666"/>
      <c r="J2056" s="4666"/>
      <c r="K2056" s="4666"/>
      <c r="L2056" s="4666"/>
      <c r="M2056" s="4666"/>
      <c r="N2056" s="4666"/>
      <c r="O2056" s="4666"/>
      <c r="P2056" s="4266" t="s">
        <v>54</v>
      </c>
      <c r="Q2056" s="4266" t="s">
        <v>55</v>
      </c>
      <c r="R2056" s="4287">
        <v>1</v>
      </c>
      <c r="S2056" s="4288">
        <f>ROUND(K2046,2)*R2056</f>
        <v>935.95</v>
      </c>
    </row>
    <row r="2057" spans="1:19" ht="45" customHeight="1" x14ac:dyDescent="0.25">
      <c r="A2057" s="4666"/>
      <c r="B2057" s="4666"/>
      <c r="C2057" s="4666"/>
      <c r="D2057" s="4666"/>
      <c r="E2057" s="4666"/>
      <c r="F2057" s="4666"/>
      <c r="G2057" s="4666"/>
      <c r="H2057" s="4666"/>
      <c r="I2057" s="4666"/>
      <c r="J2057" s="4666"/>
      <c r="K2057" s="4666"/>
      <c r="L2057" s="4666"/>
      <c r="M2057" s="4666"/>
      <c r="N2057" s="4666"/>
      <c r="O2057" s="4666"/>
      <c r="P2057" s="4266" t="s">
        <v>56</v>
      </c>
      <c r="Q2057" s="4266" t="s">
        <v>57</v>
      </c>
      <c r="R2057" s="4289">
        <v>1</v>
      </c>
      <c r="S2057" s="4290">
        <f>ROUND(K2046,2)*R2057</f>
        <v>935.95</v>
      </c>
    </row>
    <row r="2058" spans="1:19" ht="45" customHeight="1" x14ac:dyDescent="0.25">
      <c r="A2058" s="4750" t="s">
        <v>23</v>
      </c>
      <c r="B2058" s="4750" t="s">
        <v>557</v>
      </c>
      <c r="C2058" s="4750" t="s">
        <v>25</v>
      </c>
      <c r="D2058" s="4750" t="s">
        <v>558</v>
      </c>
      <c r="E2058" s="4750" t="s">
        <v>559</v>
      </c>
      <c r="F2058" s="4751">
        <f>R2058+R2059+R2060+R2061+R2062+R2063+R2064+R2065+R2066+R2067+R2068+R2069</f>
        <v>12</v>
      </c>
      <c r="G2058" s="4750" t="s">
        <v>174</v>
      </c>
      <c r="H2058" s="4752">
        <v>106.37</v>
      </c>
      <c r="I2058" s="4753">
        <v>106.37</v>
      </c>
      <c r="J2058" s="4754">
        <v>0.2288</v>
      </c>
      <c r="K2058" s="4755">
        <f>ROUND(I2058,2)+(ROUND(I2058,2)*J2058)</f>
        <v>130.70745600000001</v>
      </c>
      <c r="L2058" s="4756">
        <f>ROUND(S2058,2)+ROUND(S2059,2)+ROUND(S2060,2)+ROUND(S2061,2)+ROUND(S2062,2)+ROUND(S2063,2)+ROUND(S2064,2)+ROUND(S2065,2)+ROUND(S2066,2)+ROUND(S2067,2)+ROUND(S2068,2)+ROUND(S2069,2)</f>
        <v>1568.5200000000002</v>
      </c>
      <c r="M2058" s="4750"/>
      <c r="N2058" s="4750" t="s">
        <v>401</v>
      </c>
      <c r="O2058" s="4750" t="s">
        <v>402</v>
      </c>
      <c r="P2058" s="4291" t="s">
        <v>20</v>
      </c>
      <c r="Q2058" s="4291" t="s">
        <v>29</v>
      </c>
      <c r="R2058" s="4292">
        <v>1</v>
      </c>
      <c r="S2058" s="4293">
        <f>ROUND(K2058,2)*R2058</f>
        <v>130.71</v>
      </c>
    </row>
    <row r="2059" spans="1:19" ht="45" customHeight="1" x14ac:dyDescent="0.25">
      <c r="A2059" s="4666"/>
      <c r="B2059" s="4666"/>
      <c r="C2059" s="4666"/>
      <c r="D2059" s="4666"/>
      <c r="E2059" s="4666"/>
      <c r="F2059" s="4666"/>
      <c r="G2059" s="4666"/>
      <c r="H2059" s="4666"/>
      <c r="I2059" s="4666"/>
      <c r="J2059" s="4666"/>
      <c r="K2059" s="4666"/>
      <c r="L2059" s="4666"/>
      <c r="M2059" s="4666"/>
      <c r="N2059" s="4666"/>
      <c r="O2059" s="4666"/>
      <c r="P2059" s="4291" t="s">
        <v>30</v>
      </c>
      <c r="Q2059" s="4291" t="s">
        <v>37</v>
      </c>
      <c r="R2059" s="4294">
        <v>1</v>
      </c>
      <c r="S2059" s="4295">
        <f>ROUND(K2058,2)*R2059</f>
        <v>130.71</v>
      </c>
    </row>
    <row r="2060" spans="1:19" ht="45" customHeight="1" x14ac:dyDescent="0.25">
      <c r="A2060" s="4666"/>
      <c r="B2060" s="4666"/>
      <c r="C2060" s="4666"/>
      <c r="D2060" s="4666"/>
      <c r="E2060" s="4666"/>
      <c r="F2060" s="4666"/>
      <c r="G2060" s="4666"/>
      <c r="H2060" s="4666"/>
      <c r="I2060" s="4666"/>
      <c r="J2060" s="4666"/>
      <c r="K2060" s="4666"/>
      <c r="L2060" s="4666"/>
      <c r="M2060" s="4666"/>
      <c r="N2060" s="4666"/>
      <c r="O2060" s="4666"/>
      <c r="P2060" s="4291" t="s">
        <v>38</v>
      </c>
      <c r="Q2060" s="4291" t="s">
        <v>39</v>
      </c>
      <c r="R2060" s="4296">
        <v>1</v>
      </c>
      <c r="S2060" s="4297">
        <f>ROUND(K2058,2)*R2060</f>
        <v>130.71</v>
      </c>
    </row>
    <row r="2061" spans="1:19" ht="45" customHeight="1" x14ac:dyDescent="0.25">
      <c r="A2061" s="4666"/>
      <c r="B2061" s="4666"/>
      <c r="C2061" s="4666"/>
      <c r="D2061" s="4666"/>
      <c r="E2061" s="4666"/>
      <c r="F2061" s="4666"/>
      <c r="G2061" s="4666"/>
      <c r="H2061" s="4666"/>
      <c r="I2061" s="4666"/>
      <c r="J2061" s="4666"/>
      <c r="K2061" s="4666"/>
      <c r="L2061" s="4666"/>
      <c r="M2061" s="4666"/>
      <c r="N2061" s="4666"/>
      <c r="O2061" s="4666"/>
      <c r="P2061" s="4291" t="s">
        <v>40</v>
      </c>
      <c r="Q2061" s="4291" t="s">
        <v>41</v>
      </c>
      <c r="R2061" s="4298">
        <v>1</v>
      </c>
      <c r="S2061" s="4299">
        <f>ROUND(K2058,2)*R2061</f>
        <v>130.71</v>
      </c>
    </row>
    <row r="2062" spans="1:19" ht="45" customHeight="1" x14ac:dyDescent="0.25">
      <c r="A2062" s="4666"/>
      <c r="B2062" s="4666"/>
      <c r="C2062" s="4666"/>
      <c r="D2062" s="4666"/>
      <c r="E2062" s="4666"/>
      <c r="F2062" s="4666"/>
      <c r="G2062" s="4666"/>
      <c r="H2062" s="4666"/>
      <c r="I2062" s="4666"/>
      <c r="J2062" s="4666"/>
      <c r="K2062" s="4666"/>
      <c r="L2062" s="4666"/>
      <c r="M2062" s="4666"/>
      <c r="N2062" s="4666"/>
      <c r="O2062" s="4666"/>
      <c r="P2062" s="4291" t="s">
        <v>42</v>
      </c>
      <c r="Q2062" s="4291" t="s">
        <v>43</v>
      </c>
      <c r="R2062" s="4300">
        <v>1</v>
      </c>
      <c r="S2062" s="4301">
        <f>ROUND(K2058,2)*R2062</f>
        <v>130.71</v>
      </c>
    </row>
    <row r="2063" spans="1:19" ht="45" customHeight="1" x14ac:dyDescent="0.25">
      <c r="A2063" s="4666"/>
      <c r="B2063" s="4666"/>
      <c r="C2063" s="4666"/>
      <c r="D2063" s="4666"/>
      <c r="E2063" s="4666"/>
      <c r="F2063" s="4666"/>
      <c r="G2063" s="4666"/>
      <c r="H2063" s="4666"/>
      <c r="I2063" s="4666"/>
      <c r="J2063" s="4666"/>
      <c r="K2063" s="4666"/>
      <c r="L2063" s="4666"/>
      <c r="M2063" s="4666"/>
      <c r="N2063" s="4666"/>
      <c r="O2063" s="4666"/>
      <c r="P2063" s="4291" t="s">
        <v>44</v>
      </c>
      <c r="Q2063" s="4291" t="s">
        <v>45</v>
      </c>
      <c r="R2063" s="4302">
        <v>1</v>
      </c>
      <c r="S2063" s="4303">
        <f>ROUND(K2058,2)*R2063</f>
        <v>130.71</v>
      </c>
    </row>
    <row r="2064" spans="1:19" ht="45" customHeight="1" x14ac:dyDescent="0.25">
      <c r="A2064" s="4666"/>
      <c r="B2064" s="4666"/>
      <c r="C2064" s="4666"/>
      <c r="D2064" s="4666"/>
      <c r="E2064" s="4666"/>
      <c r="F2064" s="4666"/>
      <c r="G2064" s="4666"/>
      <c r="H2064" s="4666"/>
      <c r="I2064" s="4666"/>
      <c r="J2064" s="4666"/>
      <c r="K2064" s="4666"/>
      <c r="L2064" s="4666"/>
      <c r="M2064" s="4666"/>
      <c r="N2064" s="4666"/>
      <c r="O2064" s="4666"/>
      <c r="P2064" s="4291" t="s">
        <v>46</v>
      </c>
      <c r="Q2064" s="4291" t="s">
        <v>47</v>
      </c>
      <c r="R2064" s="4304">
        <v>1</v>
      </c>
      <c r="S2064" s="4305">
        <f>ROUND(K2058,2)*R2064</f>
        <v>130.71</v>
      </c>
    </row>
    <row r="2065" spans="1:19" ht="45" customHeight="1" x14ac:dyDescent="0.25">
      <c r="A2065" s="4666"/>
      <c r="B2065" s="4666"/>
      <c r="C2065" s="4666"/>
      <c r="D2065" s="4666"/>
      <c r="E2065" s="4666"/>
      <c r="F2065" s="4666"/>
      <c r="G2065" s="4666"/>
      <c r="H2065" s="4666"/>
      <c r="I2065" s="4666"/>
      <c r="J2065" s="4666"/>
      <c r="K2065" s="4666"/>
      <c r="L2065" s="4666"/>
      <c r="M2065" s="4666"/>
      <c r="N2065" s="4666"/>
      <c r="O2065" s="4666"/>
      <c r="P2065" s="4291" t="s">
        <v>48</v>
      </c>
      <c r="Q2065" s="4291" t="s">
        <v>49</v>
      </c>
      <c r="R2065" s="4306">
        <v>1</v>
      </c>
      <c r="S2065" s="4307">
        <f>ROUND(K2058,2)*R2065</f>
        <v>130.71</v>
      </c>
    </row>
    <row r="2066" spans="1:19" ht="45" customHeight="1" x14ac:dyDescent="0.25">
      <c r="A2066" s="4666"/>
      <c r="B2066" s="4666"/>
      <c r="C2066" s="4666"/>
      <c r="D2066" s="4666"/>
      <c r="E2066" s="4666"/>
      <c r="F2066" s="4666"/>
      <c r="G2066" s="4666"/>
      <c r="H2066" s="4666"/>
      <c r="I2066" s="4666"/>
      <c r="J2066" s="4666"/>
      <c r="K2066" s="4666"/>
      <c r="L2066" s="4666"/>
      <c r="M2066" s="4666"/>
      <c r="N2066" s="4666"/>
      <c r="O2066" s="4666"/>
      <c r="P2066" s="4291" t="s">
        <v>50</v>
      </c>
      <c r="Q2066" s="4291" t="s">
        <v>51</v>
      </c>
      <c r="R2066" s="4308">
        <v>1</v>
      </c>
      <c r="S2066" s="4309">
        <f>ROUND(K2058,2)*R2066</f>
        <v>130.71</v>
      </c>
    </row>
    <row r="2067" spans="1:19" ht="45" customHeight="1" x14ac:dyDescent="0.25">
      <c r="A2067" s="4666"/>
      <c r="B2067" s="4666"/>
      <c r="C2067" s="4666"/>
      <c r="D2067" s="4666"/>
      <c r="E2067" s="4666"/>
      <c r="F2067" s="4666"/>
      <c r="G2067" s="4666"/>
      <c r="H2067" s="4666"/>
      <c r="I2067" s="4666"/>
      <c r="J2067" s="4666"/>
      <c r="K2067" s="4666"/>
      <c r="L2067" s="4666"/>
      <c r="M2067" s="4666"/>
      <c r="N2067" s="4666"/>
      <c r="O2067" s="4666"/>
      <c r="P2067" s="4291" t="s">
        <v>52</v>
      </c>
      <c r="Q2067" s="4291" t="s">
        <v>53</v>
      </c>
      <c r="R2067" s="4310">
        <v>1</v>
      </c>
      <c r="S2067" s="4311">
        <f>ROUND(K2058,2)*R2067</f>
        <v>130.71</v>
      </c>
    </row>
    <row r="2068" spans="1:19" ht="45" customHeight="1" x14ac:dyDescent="0.25">
      <c r="A2068" s="4666"/>
      <c r="B2068" s="4666"/>
      <c r="C2068" s="4666"/>
      <c r="D2068" s="4666"/>
      <c r="E2068" s="4666"/>
      <c r="F2068" s="4666"/>
      <c r="G2068" s="4666"/>
      <c r="H2068" s="4666"/>
      <c r="I2068" s="4666"/>
      <c r="J2068" s="4666"/>
      <c r="K2068" s="4666"/>
      <c r="L2068" s="4666"/>
      <c r="M2068" s="4666"/>
      <c r="N2068" s="4666"/>
      <c r="O2068" s="4666"/>
      <c r="P2068" s="4291" t="s">
        <v>54</v>
      </c>
      <c r="Q2068" s="4291" t="s">
        <v>55</v>
      </c>
      <c r="R2068" s="4312">
        <v>1</v>
      </c>
      <c r="S2068" s="4313">
        <f>ROUND(K2058,2)*R2068</f>
        <v>130.71</v>
      </c>
    </row>
    <row r="2069" spans="1:19" ht="45" customHeight="1" x14ac:dyDescent="0.25">
      <c r="A2069" s="4666"/>
      <c r="B2069" s="4666"/>
      <c r="C2069" s="4666"/>
      <c r="D2069" s="4666"/>
      <c r="E2069" s="4666"/>
      <c r="F2069" s="4666"/>
      <c r="G2069" s="4666"/>
      <c r="H2069" s="4666"/>
      <c r="I2069" s="4666"/>
      <c r="J2069" s="4666"/>
      <c r="K2069" s="4666"/>
      <c r="L2069" s="4666"/>
      <c r="M2069" s="4666"/>
      <c r="N2069" s="4666"/>
      <c r="O2069" s="4666"/>
      <c r="P2069" s="4291" t="s">
        <v>56</v>
      </c>
      <c r="Q2069" s="4291" t="s">
        <v>57</v>
      </c>
      <c r="R2069" s="4314">
        <v>1</v>
      </c>
      <c r="S2069" s="4315">
        <f>ROUND(K2058,2)*R2069</f>
        <v>130.71</v>
      </c>
    </row>
    <row r="2070" spans="1:19" ht="45" customHeight="1" x14ac:dyDescent="0.25">
      <c r="A2070" s="4757" t="s">
        <v>23</v>
      </c>
      <c r="B2070" s="4757" t="s">
        <v>560</v>
      </c>
      <c r="C2070" s="4757" t="s">
        <v>25</v>
      </c>
      <c r="D2070" s="4757" t="s">
        <v>561</v>
      </c>
      <c r="E2070" s="4757" t="s">
        <v>562</v>
      </c>
      <c r="F2070" s="4758">
        <f>R2070+R2071+R2072+R2073+R2074+R2075+R2076+R2077+R2078+R2079+R2080+R2081</f>
        <v>12</v>
      </c>
      <c r="G2070" s="4757" t="s">
        <v>174</v>
      </c>
      <c r="H2070" s="4759">
        <v>269.64999999999998</v>
      </c>
      <c r="I2070" s="4760">
        <v>269.64999999999998</v>
      </c>
      <c r="J2070" s="4761">
        <v>0.2288</v>
      </c>
      <c r="K2070" s="4762">
        <f>ROUND(I2070,2)+(ROUND(I2070,2)*J2070)</f>
        <v>331.34591999999998</v>
      </c>
      <c r="L2070" s="4763">
        <f>ROUND(S2070,2)+ROUND(S2071,2)+ROUND(S2072,2)+ROUND(S2073,2)+ROUND(S2074,2)+ROUND(S2075,2)+ROUND(S2076,2)+ROUND(S2077,2)+ROUND(S2078,2)+ROUND(S2079,2)+ROUND(S2080,2)+ROUND(S2081,2)</f>
        <v>3976.1999999999994</v>
      </c>
      <c r="M2070" s="4757"/>
      <c r="N2070" s="4757" t="s">
        <v>401</v>
      </c>
      <c r="O2070" s="4757" t="s">
        <v>402</v>
      </c>
      <c r="P2070" s="4316" t="s">
        <v>20</v>
      </c>
      <c r="Q2070" s="4316" t="s">
        <v>29</v>
      </c>
      <c r="R2070" s="4317">
        <v>1</v>
      </c>
      <c r="S2070" s="4318">
        <f>ROUND(K2070,2)*R2070</f>
        <v>331.35</v>
      </c>
    </row>
    <row r="2071" spans="1:19" ht="45" customHeight="1" x14ac:dyDescent="0.25">
      <c r="A2071" s="4666"/>
      <c r="B2071" s="4666"/>
      <c r="C2071" s="4666"/>
      <c r="D2071" s="4666"/>
      <c r="E2071" s="4666"/>
      <c r="F2071" s="4666"/>
      <c r="G2071" s="4666"/>
      <c r="H2071" s="4666"/>
      <c r="I2071" s="4666"/>
      <c r="J2071" s="4666"/>
      <c r="K2071" s="4666"/>
      <c r="L2071" s="4666"/>
      <c r="M2071" s="4666"/>
      <c r="N2071" s="4666"/>
      <c r="O2071" s="4666"/>
      <c r="P2071" s="4316" t="s">
        <v>30</v>
      </c>
      <c r="Q2071" s="4316" t="s">
        <v>37</v>
      </c>
      <c r="R2071" s="4319">
        <v>1</v>
      </c>
      <c r="S2071" s="4320">
        <f>ROUND(K2070,2)*R2071</f>
        <v>331.35</v>
      </c>
    </row>
    <row r="2072" spans="1:19" ht="45" customHeight="1" x14ac:dyDescent="0.25">
      <c r="A2072" s="4666"/>
      <c r="B2072" s="4666"/>
      <c r="C2072" s="4666"/>
      <c r="D2072" s="4666"/>
      <c r="E2072" s="4666"/>
      <c r="F2072" s="4666"/>
      <c r="G2072" s="4666"/>
      <c r="H2072" s="4666"/>
      <c r="I2072" s="4666"/>
      <c r="J2072" s="4666"/>
      <c r="K2072" s="4666"/>
      <c r="L2072" s="4666"/>
      <c r="M2072" s="4666"/>
      <c r="N2072" s="4666"/>
      <c r="O2072" s="4666"/>
      <c r="P2072" s="4316" t="s">
        <v>38</v>
      </c>
      <c r="Q2072" s="4316" t="s">
        <v>39</v>
      </c>
      <c r="R2072" s="4321">
        <v>1</v>
      </c>
      <c r="S2072" s="4322">
        <f>ROUND(K2070,2)*R2072</f>
        <v>331.35</v>
      </c>
    </row>
    <row r="2073" spans="1:19" ht="45" customHeight="1" x14ac:dyDescent="0.25">
      <c r="A2073" s="4666"/>
      <c r="B2073" s="4666"/>
      <c r="C2073" s="4666"/>
      <c r="D2073" s="4666"/>
      <c r="E2073" s="4666"/>
      <c r="F2073" s="4666"/>
      <c r="G2073" s="4666"/>
      <c r="H2073" s="4666"/>
      <c r="I2073" s="4666"/>
      <c r="J2073" s="4666"/>
      <c r="K2073" s="4666"/>
      <c r="L2073" s="4666"/>
      <c r="M2073" s="4666"/>
      <c r="N2073" s="4666"/>
      <c r="O2073" s="4666"/>
      <c r="P2073" s="4316" t="s">
        <v>40</v>
      </c>
      <c r="Q2073" s="4316" t="s">
        <v>41</v>
      </c>
      <c r="R2073" s="4323">
        <v>1</v>
      </c>
      <c r="S2073" s="4324">
        <f>ROUND(K2070,2)*R2073</f>
        <v>331.35</v>
      </c>
    </row>
    <row r="2074" spans="1:19" ht="45" customHeight="1" x14ac:dyDescent="0.25">
      <c r="A2074" s="4666"/>
      <c r="B2074" s="4666"/>
      <c r="C2074" s="4666"/>
      <c r="D2074" s="4666"/>
      <c r="E2074" s="4666"/>
      <c r="F2074" s="4666"/>
      <c r="G2074" s="4666"/>
      <c r="H2074" s="4666"/>
      <c r="I2074" s="4666"/>
      <c r="J2074" s="4666"/>
      <c r="K2074" s="4666"/>
      <c r="L2074" s="4666"/>
      <c r="M2074" s="4666"/>
      <c r="N2074" s="4666"/>
      <c r="O2074" s="4666"/>
      <c r="P2074" s="4316" t="s">
        <v>42</v>
      </c>
      <c r="Q2074" s="4316" t="s">
        <v>43</v>
      </c>
      <c r="R2074" s="4325">
        <v>1</v>
      </c>
      <c r="S2074" s="4326">
        <f>ROUND(K2070,2)*R2074</f>
        <v>331.35</v>
      </c>
    </row>
    <row r="2075" spans="1:19" ht="45" customHeight="1" x14ac:dyDescent="0.25">
      <c r="A2075" s="4666"/>
      <c r="B2075" s="4666"/>
      <c r="C2075" s="4666"/>
      <c r="D2075" s="4666"/>
      <c r="E2075" s="4666"/>
      <c r="F2075" s="4666"/>
      <c r="G2075" s="4666"/>
      <c r="H2075" s="4666"/>
      <c r="I2075" s="4666"/>
      <c r="J2075" s="4666"/>
      <c r="K2075" s="4666"/>
      <c r="L2075" s="4666"/>
      <c r="M2075" s="4666"/>
      <c r="N2075" s="4666"/>
      <c r="O2075" s="4666"/>
      <c r="P2075" s="4316" t="s">
        <v>44</v>
      </c>
      <c r="Q2075" s="4316" t="s">
        <v>45</v>
      </c>
      <c r="R2075" s="4327">
        <v>1</v>
      </c>
      <c r="S2075" s="4328">
        <f>ROUND(K2070,2)*R2075</f>
        <v>331.35</v>
      </c>
    </row>
    <row r="2076" spans="1:19" ht="45" customHeight="1" x14ac:dyDescent="0.25">
      <c r="A2076" s="4666"/>
      <c r="B2076" s="4666"/>
      <c r="C2076" s="4666"/>
      <c r="D2076" s="4666"/>
      <c r="E2076" s="4666"/>
      <c r="F2076" s="4666"/>
      <c r="G2076" s="4666"/>
      <c r="H2076" s="4666"/>
      <c r="I2076" s="4666"/>
      <c r="J2076" s="4666"/>
      <c r="K2076" s="4666"/>
      <c r="L2076" s="4666"/>
      <c r="M2076" s="4666"/>
      <c r="N2076" s="4666"/>
      <c r="O2076" s="4666"/>
      <c r="P2076" s="4316" t="s">
        <v>46</v>
      </c>
      <c r="Q2076" s="4316" t="s">
        <v>47</v>
      </c>
      <c r="R2076" s="4329">
        <v>1</v>
      </c>
      <c r="S2076" s="4330">
        <f>ROUND(K2070,2)*R2076</f>
        <v>331.35</v>
      </c>
    </row>
    <row r="2077" spans="1:19" ht="45" customHeight="1" x14ac:dyDescent="0.25">
      <c r="A2077" s="4666"/>
      <c r="B2077" s="4666"/>
      <c r="C2077" s="4666"/>
      <c r="D2077" s="4666"/>
      <c r="E2077" s="4666"/>
      <c r="F2077" s="4666"/>
      <c r="G2077" s="4666"/>
      <c r="H2077" s="4666"/>
      <c r="I2077" s="4666"/>
      <c r="J2077" s="4666"/>
      <c r="K2077" s="4666"/>
      <c r="L2077" s="4666"/>
      <c r="M2077" s="4666"/>
      <c r="N2077" s="4666"/>
      <c r="O2077" s="4666"/>
      <c r="P2077" s="4316" t="s">
        <v>48</v>
      </c>
      <c r="Q2077" s="4316" t="s">
        <v>49</v>
      </c>
      <c r="R2077" s="4331">
        <v>1</v>
      </c>
      <c r="S2077" s="4332">
        <f>ROUND(K2070,2)*R2077</f>
        <v>331.35</v>
      </c>
    </row>
    <row r="2078" spans="1:19" ht="45" customHeight="1" x14ac:dyDescent="0.25">
      <c r="A2078" s="4666"/>
      <c r="B2078" s="4666"/>
      <c r="C2078" s="4666"/>
      <c r="D2078" s="4666"/>
      <c r="E2078" s="4666"/>
      <c r="F2078" s="4666"/>
      <c r="G2078" s="4666"/>
      <c r="H2078" s="4666"/>
      <c r="I2078" s="4666"/>
      <c r="J2078" s="4666"/>
      <c r="K2078" s="4666"/>
      <c r="L2078" s="4666"/>
      <c r="M2078" s="4666"/>
      <c r="N2078" s="4666"/>
      <c r="O2078" s="4666"/>
      <c r="P2078" s="4316" t="s">
        <v>50</v>
      </c>
      <c r="Q2078" s="4316" t="s">
        <v>51</v>
      </c>
      <c r="R2078" s="4333">
        <v>1</v>
      </c>
      <c r="S2078" s="4334">
        <f>ROUND(K2070,2)*R2078</f>
        <v>331.35</v>
      </c>
    </row>
    <row r="2079" spans="1:19" ht="45" customHeight="1" x14ac:dyDescent="0.25">
      <c r="A2079" s="4666"/>
      <c r="B2079" s="4666"/>
      <c r="C2079" s="4666"/>
      <c r="D2079" s="4666"/>
      <c r="E2079" s="4666"/>
      <c r="F2079" s="4666"/>
      <c r="G2079" s="4666"/>
      <c r="H2079" s="4666"/>
      <c r="I2079" s="4666"/>
      <c r="J2079" s="4666"/>
      <c r="K2079" s="4666"/>
      <c r="L2079" s="4666"/>
      <c r="M2079" s="4666"/>
      <c r="N2079" s="4666"/>
      <c r="O2079" s="4666"/>
      <c r="P2079" s="4316" t="s">
        <v>52</v>
      </c>
      <c r="Q2079" s="4316" t="s">
        <v>53</v>
      </c>
      <c r="R2079" s="4335">
        <v>1</v>
      </c>
      <c r="S2079" s="4336">
        <f>ROUND(K2070,2)*R2079</f>
        <v>331.35</v>
      </c>
    </row>
    <row r="2080" spans="1:19" ht="45" customHeight="1" x14ac:dyDescent="0.25">
      <c r="A2080" s="4666"/>
      <c r="B2080" s="4666"/>
      <c r="C2080" s="4666"/>
      <c r="D2080" s="4666"/>
      <c r="E2080" s="4666"/>
      <c r="F2080" s="4666"/>
      <c r="G2080" s="4666"/>
      <c r="H2080" s="4666"/>
      <c r="I2080" s="4666"/>
      <c r="J2080" s="4666"/>
      <c r="K2080" s="4666"/>
      <c r="L2080" s="4666"/>
      <c r="M2080" s="4666"/>
      <c r="N2080" s="4666"/>
      <c r="O2080" s="4666"/>
      <c r="P2080" s="4316" t="s">
        <v>54</v>
      </c>
      <c r="Q2080" s="4316" t="s">
        <v>55</v>
      </c>
      <c r="R2080" s="4337">
        <v>1</v>
      </c>
      <c r="S2080" s="4338">
        <f>ROUND(K2070,2)*R2080</f>
        <v>331.35</v>
      </c>
    </row>
    <row r="2081" spans="1:19" ht="45" customHeight="1" x14ac:dyDescent="0.25">
      <c r="A2081" s="4666"/>
      <c r="B2081" s="4666"/>
      <c r="C2081" s="4666"/>
      <c r="D2081" s="4666"/>
      <c r="E2081" s="4666"/>
      <c r="F2081" s="4666"/>
      <c r="G2081" s="4666"/>
      <c r="H2081" s="4666"/>
      <c r="I2081" s="4666"/>
      <c r="J2081" s="4666"/>
      <c r="K2081" s="4666"/>
      <c r="L2081" s="4666"/>
      <c r="M2081" s="4666"/>
      <c r="N2081" s="4666"/>
      <c r="O2081" s="4666"/>
      <c r="P2081" s="4316" t="s">
        <v>56</v>
      </c>
      <c r="Q2081" s="4316" t="s">
        <v>57</v>
      </c>
      <c r="R2081" s="4339">
        <v>1</v>
      </c>
      <c r="S2081" s="4340">
        <f>ROUND(K2070,2)*R2081</f>
        <v>331.35</v>
      </c>
    </row>
    <row r="2082" spans="1:19" ht="45" customHeight="1" x14ac:dyDescent="0.25">
      <c r="A2082" s="4736" t="s">
        <v>23</v>
      </c>
      <c r="B2082" s="4736" t="s">
        <v>563</v>
      </c>
      <c r="C2082" s="4736" t="s">
        <v>25</v>
      </c>
      <c r="D2082" s="4736" t="s">
        <v>564</v>
      </c>
      <c r="E2082" s="4736" t="s">
        <v>565</v>
      </c>
      <c r="F2082" s="4737">
        <f>R2082+R2083+R2084+R2085+R2086+R2087+R2088+R2089+R2090+R2091+R2092+R2093</f>
        <v>12</v>
      </c>
      <c r="G2082" s="4736" t="s">
        <v>174</v>
      </c>
      <c r="H2082" s="4738">
        <v>1930.46</v>
      </c>
      <c r="I2082" s="4739">
        <v>1930.46</v>
      </c>
      <c r="J2082" s="4740">
        <v>0.2288</v>
      </c>
      <c r="K2082" s="4741">
        <f>ROUND(I2082,2)+(ROUND(I2082,2)*J2082)</f>
        <v>2372.1492480000002</v>
      </c>
      <c r="L2082" s="4742">
        <f>ROUND(S2082,2)+ROUND(S2083,2)+ROUND(S2084,2)+ROUND(S2085,2)+ROUND(S2086,2)+ROUND(S2087,2)+ROUND(S2088,2)+ROUND(S2089,2)+ROUND(S2090,2)+ROUND(S2091,2)+ROUND(S2092,2)+ROUND(S2093,2)</f>
        <v>28465.800000000007</v>
      </c>
      <c r="M2082" s="4736"/>
      <c r="N2082" s="4736" t="s">
        <v>401</v>
      </c>
      <c r="O2082" s="4736" t="s">
        <v>402</v>
      </c>
      <c r="P2082" s="4341" t="s">
        <v>20</v>
      </c>
      <c r="Q2082" s="4341" t="s">
        <v>29</v>
      </c>
      <c r="R2082" s="4342">
        <v>1</v>
      </c>
      <c r="S2082" s="4343">
        <f>ROUND(K2082,2)*R2082</f>
        <v>2372.15</v>
      </c>
    </row>
    <row r="2083" spans="1:19" ht="45" customHeight="1" x14ac:dyDescent="0.25">
      <c r="A2083" s="4666"/>
      <c r="B2083" s="4666"/>
      <c r="C2083" s="4666"/>
      <c r="D2083" s="4666"/>
      <c r="E2083" s="4666"/>
      <c r="F2083" s="4666"/>
      <c r="G2083" s="4666"/>
      <c r="H2083" s="4666"/>
      <c r="I2083" s="4666"/>
      <c r="J2083" s="4666"/>
      <c r="K2083" s="4666"/>
      <c r="L2083" s="4666"/>
      <c r="M2083" s="4666"/>
      <c r="N2083" s="4666"/>
      <c r="O2083" s="4666"/>
      <c r="P2083" s="4341" t="s">
        <v>30</v>
      </c>
      <c r="Q2083" s="4341" t="s">
        <v>37</v>
      </c>
      <c r="R2083" s="4344">
        <v>1</v>
      </c>
      <c r="S2083" s="4345">
        <f>ROUND(K2082,2)*R2083</f>
        <v>2372.15</v>
      </c>
    </row>
    <row r="2084" spans="1:19" ht="45" customHeight="1" x14ac:dyDescent="0.25">
      <c r="A2084" s="4666"/>
      <c r="B2084" s="4666"/>
      <c r="C2084" s="4666"/>
      <c r="D2084" s="4666"/>
      <c r="E2084" s="4666"/>
      <c r="F2084" s="4666"/>
      <c r="G2084" s="4666"/>
      <c r="H2084" s="4666"/>
      <c r="I2084" s="4666"/>
      <c r="J2084" s="4666"/>
      <c r="K2084" s="4666"/>
      <c r="L2084" s="4666"/>
      <c r="M2084" s="4666"/>
      <c r="N2084" s="4666"/>
      <c r="O2084" s="4666"/>
      <c r="P2084" s="4341" t="s">
        <v>38</v>
      </c>
      <c r="Q2084" s="4341" t="s">
        <v>39</v>
      </c>
      <c r="R2084" s="4346">
        <v>1</v>
      </c>
      <c r="S2084" s="4347">
        <f>ROUND(K2082,2)*R2084</f>
        <v>2372.15</v>
      </c>
    </row>
    <row r="2085" spans="1:19" ht="45" customHeight="1" x14ac:dyDescent="0.25">
      <c r="A2085" s="4666"/>
      <c r="B2085" s="4666"/>
      <c r="C2085" s="4666"/>
      <c r="D2085" s="4666"/>
      <c r="E2085" s="4666"/>
      <c r="F2085" s="4666"/>
      <c r="G2085" s="4666"/>
      <c r="H2085" s="4666"/>
      <c r="I2085" s="4666"/>
      <c r="J2085" s="4666"/>
      <c r="K2085" s="4666"/>
      <c r="L2085" s="4666"/>
      <c r="M2085" s="4666"/>
      <c r="N2085" s="4666"/>
      <c r="O2085" s="4666"/>
      <c r="P2085" s="4341" t="s">
        <v>40</v>
      </c>
      <c r="Q2085" s="4341" t="s">
        <v>41</v>
      </c>
      <c r="R2085" s="4348">
        <v>1</v>
      </c>
      <c r="S2085" s="4349">
        <f>ROUND(K2082,2)*R2085</f>
        <v>2372.15</v>
      </c>
    </row>
    <row r="2086" spans="1:19" ht="45" customHeight="1" x14ac:dyDescent="0.25">
      <c r="A2086" s="4666"/>
      <c r="B2086" s="4666"/>
      <c r="C2086" s="4666"/>
      <c r="D2086" s="4666"/>
      <c r="E2086" s="4666"/>
      <c r="F2086" s="4666"/>
      <c r="G2086" s="4666"/>
      <c r="H2086" s="4666"/>
      <c r="I2086" s="4666"/>
      <c r="J2086" s="4666"/>
      <c r="K2086" s="4666"/>
      <c r="L2086" s="4666"/>
      <c r="M2086" s="4666"/>
      <c r="N2086" s="4666"/>
      <c r="O2086" s="4666"/>
      <c r="P2086" s="4341" t="s">
        <v>42</v>
      </c>
      <c r="Q2086" s="4341" t="s">
        <v>43</v>
      </c>
      <c r="R2086" s="4350">
        <v>1</v>
      </c>
      <c r="S2086" s="4351">
        <f>ROUND(K2082,2)*R2086</f>
        <v>2372.15</v>
      </c>
    </row>
    <row r="2087" spans="1:19" ht="45" customHeight="1" x14ac:dyDescent="0.25">
      <c r="A2087" s="4666"/>
      <c r="B2087" s="4666"/>
      <c r="C2087" s="4666"/>
      <c r="D2087" s="4666"/>
      <c r="E2087" s="4666"/>
      <c r="F2087" s="4666"/>
      <c r="G2087" s="4666"/>
      <c r="H2087" s="4666"/>
      <c r="I2087" s="4666"/>
      <c r="J2087" s="4666"/>
      <c r="K2087" s="4666"/>
      <c r="L2087" s="4666"/>
      <c r="M2087" s="4666"/>
      <c r="N2087" s="4666"/>
      <c r="O2087" s="4666"/>
      <c r="P2087" s="4341" t="s">
        <v>44</v>
      </c>
      <c r="Q2087" s="4341" t="s">
        <v>45</v>
      </c>
      <c r="R2087" s="4352">
        <v>1</v>
      </c>
      <c r="S2087" s="4353">
        <f>ROUND(K2082,2)*R2087</f>
        <v>2372.15</v>
      </c>
    </row>
    <row r="2088" spans="1:19" ht="45" customHeight="1" x14ac:dyDescent="0.25">
      <c r="A2088" s="4666"/>
      <c r="B2088" s="4666"/>
      <c r="C2088" s="4666"/>
      <c r="D2088" s="4666"/>
      <c r="E2088" s="4666"/>
      <c r="F2088" s="4666"/>
      <c r="G2088" s="4666"/>
      <c r="H2088" s="4666"/>
      <c r="I2088" s="4666"/>
      <c r="J2088" s="4666"/>
      <c r="K2088" s="4666"/>
      <c r="L2088" s="4666"/>
      <c r="M2088" s="4666"/>
      <c r="N2088" s="4666"/>
      <c r="O2088" s="4666"/>
      <c r="P2088" s="4341" t="s">
        <v>46</v>
      </c>
      <c r="Q2088" s="4341" t="s">
        <v>47</v>
      </c>
      <c r="R2088" s="4354">
        <v>1</v>
      </c>
      <c r="S2088" s="4355">
        <f>ROUND(K2082,2)*R2088</f>
        <v>2372.15</v>
      </c>
    </row>
    <row r="2089" spans="1:19" ht="45" customHeight="1" x14ac:dyDescent="0.25">
      <c r="A2089" s="4666"/>
      <c r="B2089" s="4666"/>
      <c r="C2089" s="4666"/>
      <c r="D2089" s="4666"/>
      <c r="E2089" s="4666"/>
      <c r="F2089" s="4666"/>
      <c r="G2089" s="4666"/>
      <c r="H2089" s="4666"/>
      <c r="I2089" s="4666"/>
      <c r="J2089" s="4666"/>
      <c r="K2089" s="4666"/>
      <c r="L2089" s="4666"/>
      <c r="M2089" s="4666"/>
      <c r="N2089" s="4666"/>
      <c r="O2089" s="4666"/>
      <c r="P2089" s="4341" t="s">
        <v>48</v>
      </c>
      <c r="Q2089" s="4341" t="s">
        <v>49</v>
      </c>
      <c r="R2089" s="4356">
        <v>1</v>
      </c>
      <c r="S2089" s="4357">
        <f>ROUND(K2082,2)*R2089</f>
        <v>2372.15</v>
      </c>
    </row>
    <row r="2090" spans="1:19" ht="45" customHeight="1" x14ac:dyDescent="0.25">
      <c r="A2090" s="4666"/>
      <c r="B2090" s="4666"/>
      <c r="C2090" s="4666"/>
      <c r="D2090" s="4666"/>
      <c r="E2090" s="4666"/>
      <c r="F2090" s="4666"/>
      <c r="G2090" s="4666"/>
      <c r="H2090" s="4666"/>
      <c r="I2090" s="4666"/>
      <c r="J2090" s="4666"/>
      <c r="K2090" s="4666"/>
      <c r="L2090" s="4666"/>
      <c r="M2090" s="4666"/>
      <c r="N2090" s="4666"/>
      <c r="O2090" s="4666"/>
      <c r="P2090" s="4341" t="s">
        <v>50</v>
      </c>
      <c r="Q2090" s="4341" t="s">
        <v>51</v>
      </c>
      <c r="R2090" s="4358">
        <v>1</v>
      </c>
      <c r="S2090" s="4359">
        <f>ROUND(K2082,2)*R2090</f>
        <v>2372.15</v>
      </c>
    </row>
    <row r="2091" spans="1:19" ht="45" customHeight="1" x14ac:dyDescent="0.25">
      <c r="A2091" s="4666"/>
      <c r="B2091" s="4666"/>
      <c r="C2091" s="4666"/>
      <c r="D2091" s="4666"/>
      <c r="E2091" s="4666"/>
      <c r="F2091" s="4666"/>
      <c r="G2091" s="4666"/>
      <c r="H2091" s="4666"/>
      <c r="I2091" s="4666"/>
      <c r="J2091" s="4666"/>
      <c r="K2091" s="4666"/>
      <c r="L2091" s="4666"/>
      <c r="M2091" s="4666"/>
      <c r="N2091" s="4666"/>
      <c r="O2091" s="4666"/>
      <c r="P2091" s="4341" t="s">
        <v>52</v>
      </c>
      <c r="Q2091" s="4341" t="s">
        <v>53</v>
      </c>
      <c r="R2091" s="4360">
        <v>1</v>
      </c>
      <c r="S2091" s="4361">
        <f>ROUND(K2082,2)*R2091</f>
        <v>2372.15</v>
      </c>
    </row>
    <row r="2092" spans="1:19" ht="45" customHeight="1" x14ac:dyDescent="0.25">
      <c r="A2092" s="4666"/>
      <c r="B2092" s="4666"/>
      <c r="C2092" s="4666"/>
      <c r="D2092" s="4666"/>
      <c r="E2092" s="4666"/>
      <c r="F2092" s="4666"/>
      <c r="G2092" s="4666"/>
      <c r="H2092" s="4666"/>
      <c r="I2092" s="4666"/>
      <c r="J2092" s="4666"/>
      <c r="K2092" s="4666"/>
      <c r="L2092" s="4666"/>
      <c r="M2092" s="4666"/>
      <c r="N2092" s="4666"/>
      <c r="O2092" s="4666"/>
      <c r="P2092" s="4341" t="s">
        <v>54</v>
      </c>
      <c r="Q2092" s="4341" t="s">
        <v>55</v>
      </c>
      <c r="R2092" s="4362">
        <v>1</v>
      </c>
      <c r="S2092" s="4363">
        <f>ROUND(K2082,2)*R2092</f>
        <v>2372.15</v>
      </c>
    </row>
    <row r="2093" spans="1:19" ht="45" customHeight="1" x14ac:dyDescent="0.25">
      <c r="A2093" s="4666"/>
      <c r="B2093" s="4666"/>
      <c r="C2093" s="4666"/>
      <c r="D2093" s="4666"/>
      <c r="E2093" s="4666"/>
      <c r="F2093" s="4666"/>
      <c r="G2093" s="4666"/>
      <c r="H2093" s="4666"/>
      <c r="I2093" s="4666"/>
      <c r="J2093" s="4666"/>
      <c r="K2093" s="4666"/>
      <c r="L2093" s="4666"/>
      <c r="M2093" s="4666"/>
      <c r="N2093" s="4666"/>
      <c r="O2093" s="4666"/>
      <c r="P2093" s="4341" t="s">
        <v>56</v>
      </c>
      <c r="Q2093" s="4341" t="s">
        <v>57</v>
      </c>
      <c r="R2093" s="4364">
        <v>1</v>
      </c>
      <c r="S2093" s="4365">
        <f>ROUND(K2082,2)*R2093</f>
        <v>2372.15</v>
      </c>
    </row>
    <row r="2094" spans="1:19" ht="45" customHeight="1" x14ac:dyDescent="0.25">
      <c r="A2094" s="4743" t="s">
        <v>23</v>
      </c>
      <c r="B2094" s="4743" t="s">
        <v>566</v>
      </c>
      <c r="C2094" s="4743" t="s">
        <v>25</v>
      </c>
      <c r="D2094" s="4743" t="s">
        <v>567</v>
      </c>
      <c r="E2094" s="4743" t="s">
        <v>568</v>
      </c>
      <c r="F2094" s="4744">
        <f>R2094+R2095+R2096+R2097+R2098+R2099+R2100+R2101+R2102+R2103+R2104+R2105</f>
        <v>12</v>
      </c>
      <c r="G2094" s="4743" t="s">
        <v>174</v>
      </c>
      <c r="H2094" s="4745">
        <v>2143.6999999999998</v>
      </c>
      <c r="I2094" s="4746">
        <v>2143.6999999999998</v>
      </c>
      <c r="J2094" s="4747">
        <v>0.2288</v>
      </c>
      <c r="K2094" s="4748">
        <f>ROUND(I2094,2)+(ROUND(I2094,2)*J2094)</f>
        <v>2634.1785599999998</v>
      </c>
      <c r="L2094" s="4749">
        <f>ROUND(S2094,2)+ROUND(S2095,2)+ROUND(S2096,2)+ROUND(S2097,2)+ROUND(S2098,2)+ROUND(S2099,2)+ROUND(S2100,2)+ROUND(S2101,2)+ROUND(S2102,2)+ROUND(S2103,2)+ROUND(S2104,2)+ROUND(S2105,2)</f>
        <v>31610.16</v>
      </c>
      <c r="M2094" s="4743"/>
      <c r="N2094" s="4743" t="s">
        <v>401</v>
      </c>
      <c r="O2094" s="4743" t="s">
        <v>402</v>
      </c>
      <c r="P2094" s="4366" t="s">
        <v>20</v>
      </c>
      <c r="Q2094" s="4366" t="s">
        <v>29</v>
      </c>
      <c r="R2094" s="4367">
        <v>1</v>
      </c>
      <c r="S2094" s="4368">
        <f>ROUND(K2094,2)*R2094</f>
        <v>2634.18</v>
      </c>
    </row>
    <row r="2095" spans="1:19" ht="45" customHeight="1" x14ac:dyDescent="0.25">
      <c r="A2095" s="4666"/>
      <c r="B2095" s="4666"/>
      <c r="C2095" s="4666"/>
      <c r="D2095" s="4666"/>
      <c r="E2095" s="4666"/>
      <c r="F2095" s="4666"/>
      <c r="G2095" s="4666"/>
      <c r="H2095" s="4666"/>
      <c r="I2095" s="4666"/>
      <c r="J2095" s="4666"/>
      <c r="K2095" s="4666"/>
      <c r="L2095" s="4666"/>
      <c r="M2095" s="4666"/>
      <c r="N2095" s="4666"/>
      <c r="O2095" s="4666"/>
      <c r="P2095" s="4366" t="s">
        <v>30</v>
      </c>
      <c r="Q2095" s="4366" t="s">
        <v>37</v>
      </c>
      <c r="R2095" s="4369">
        <v>1</v>
      </c>
      <c r="S2095" s="4370">
        <f>ROUND(K2094,2)*R2095</f>
        <v>2634.18</v>
      </c>
    </row>
    <row r="2096" spans="1:19" ht="45" customHeight="1" x14ac:dyDescent="0.25">
      <c r="A2096" s="4666"/>
      <c r="B2096" s="4666"/>
      <c r="C2096" s="4666"/>
      <c r="D2096" s="4666"/>
      <c r="E2096" s="4666"/>
      <c r="F2096" s="4666"/>
      <c r="G2096" s="4666"/>
      <c r="H2096" s="4666"/>
      <c r="I2096" s="4666"/>
      <c r="J2096" s="4666"/>
      <c r="K2096" s="4666"/>
      <c r="L2096" s="4666"/>
      <c r="M2096" s="4666"/>
      <c r="N2096" s="4666"/>
      <c r="O2096" s="4666"/>
      <c r="P2096" s="4366" t="s">
        <v>38</v>
      </c>
      <c r="Q2096" s="4366" t="s">
        <v>39</v>
      </c>
      <c r="R2096" s="4371">
        <v>1</v>
      </c>
      <c r="S2096" s="4372">
        <f>ROUND(K2094,2)*R2096</f>
        <v>2634.18</v>
      </c>
    </row>
    <row r="2097" spans="1:19" ht="45" customHeight="1" x14ac:dyDescent="0.25">
      <c r="A2097" s="4666"/>
      <c r="B2097" s="4666"/>
      <c r="C2097" s="4666"/>
      <c r="D2097" s="4666"/>
      <c r="E2097" s="4666"/>
      <c r="F2097" s="4666"/>
      <c r="G2097" s="4666"/>
      <c r="H2097" s="4666"/>
      <c r="I2097" s="4666"/>
      <c r="J2097" s="4666"/>
      <c r="K2097" s="4666"/>
      <c r="L2097" s="4666"/>
      <c r="M2097" s="4666"/>
      <c r="N2097" s="4666"/>
      <c r="O2097" s="4666"/>
      <c r="P2097" s="4366" t="s">
        <v>40</v>
      </c>
      <c r="Q2097" s="4366" t="s">
        <v>41</v>
      </c>
      <c r="R2097" s="4373">
        <v>1</v>
      </c>
      <c r="S2097" s="4374">
        <f>ROUND(K2094,2)*R2097</f>
        <v>2634.18</v>
      </c>
    </row>
    <row r="2098" spans="1:19" ht="45" customHeight="1" x14ac:dyDescent="0.25">
      <c r="A2098" s="4666"/>
      <c r="B2098" s="4666"/>
      <c r="C2098" s="4666"/>
      <c r="D2098" s="4666"/>
      <c r="E2098" s="4666"/>
      <c r="F2098" s="4666"/>
      <c r="G2098" s="4666"/>
      <c r="H2098" s="4666"/>
      <c r="I2098" s="4666"/>
      <c r="J2098" s="4666"/>
      <c r="K2098" s="4666"/>
      <c r="L2098" s="4666"/>
      <c r="M2098" s="4666"/>
      <c r="N2098" s="4666"/>
      <c r="O2098" s="4666"/>
      <c r="P2098" s="4366" t="s">
        <v>42</v>
      </c>
      <c r="Q2098" s="4366" t="s">
        <v>43</v>
      </c>
      <c r="R2098" s="4375">
        <v>1</v>
      </c>
      <c r="S2098" s="4376">
        <f>ROUND(K2094,2)*R2098</f>
        <v>2634.18</v>
      </c>
    </row>
    <row r="2099" spans="1:19" ht="45" customHeight="1" x14ac:dyDescent="0.25">
      <c r="A2099" s="4666"/>
      <c r="B2099" s="4666"/>
      <c r="C2099" s="4666"/>
      <c r="D2099" s="4666"/>
      <c r="E2099" s="4666"/>
      <c r="F2099" s="4666"/>
      <c r="G2099" s="4666"/>
      <c r="H2099" s="4666"/>
      <c r="I2099" s="4666"/>
      <c r="J2099" s="4666"/>
      <c r="K2099" s="4666"/>
      <c r="L2099" s="4666"/>
      <c r="M2099" s="4666"/>
      <c r="N2099" s="4666"/>
      <c r="O2099" s="4666"/>
      <c r="P2099" s="4366" t="s">
        <v>44</v>
      </c>
      <c r="Q2099" s="4366" t="s">
        <v>45</v>
      </c>
      <c r="R2099" s="4377">
        <v>1</v>
      </c>
      <c r="S2099" s="4378">
        <f>ROUND(K2094,2)*R2099</f>
        <v>2634.18</v>
      </c>
    </row>
    <row r="2100" spans="1:19" ht="45" customHeight="1" x14ac:dyDescent="0.25">
      <c r="A2100" s="4666"/>
      <c r="B2100" s="4666"/>
      <c r="C2100" s="4666"/>
      <c r="D2100" s="4666"/>
      <c r="E2100" s="4666"/>
      <c r="F2100" s="4666"/>
      <c r="G2100" s="4666"/>
      <c r="H2100" s="4666"/>
      <c r="I2100" s="4666"/>
      <c r="J2100" s="4666"/>
      <c r="K2100" s="4666"/>
      <c r="L2100" s="4666"/>
      <c r="M2100" s="4666"/>
      <c r="N2100" s="4666"/>
      <c r="O2100" s="4666"/>
      <c r="P2100" s="4366" t="s">
        <v>46</v>
      </c>
      <c r="Q2100" s="4366" t="s">
        <v>47</v>
      </c>
      <c r="R2100" s="4379">
        <v>1</v>
      </c>
      <c r="S2100" s="4380">
        <f>ROUND(K2094,2)*R2100</f>
        <v>2634.18</v>
      </c>
    </row>
    <row r="2101" spans="1:19" ht="45" customHeight="1" x14ac:dyDescent="0.25">
      <c r="A2101" s="4666"/>
      <c r="B2101" s="4666"/>
      <c r="C2101" s="4666"/>
      <c r="D2101" s="4666"/>
      <c r="E2101" s="4666"/>
      <c r="F2101" s="4666"/>
      <c r="G2101" s="4666"/>
      <c r="H2101" s="4666"/>
      <c r="I2101" s="4666"/>
      <c r="J2101" s="4666"/>
      <c r="K2101" s="4666"/>
      <c r="L2101" s="4666"/>
      <c r="M2101" s="4666"/>
      <c r="N2101" s="4666"/>
      <c r="O2101" s="4666"/>
      <c r="P2101" s="4366" t="s">
        <v>48</v>
      </c>
      <c r="Q2101" s="4366" t="s">
        <v>49</v>
      </c>
      <c r="R2101" s="4381">
        <v>1</v>
      </c>
      <c r="S2101" s="4382">
        <f>ROUND(K2094,2)*R2101</f>
        <v>2634.18</v>
      </c>
    </row>
    <row r="2102" spans="1:19" ht="45" customHeight="1" x14ac:dyDescent="0.25">
      <c r="A2102" s="4666"/>
      <c r="B2102" s="4666"/>
      <c r="C2102" s="4666"/>
      <c r="D2102" s="4666"/>
      <c r="E2102" s="4666"/>
      <c r="F2102" s="4666"/>
      <c r="G2102" s="4666"/>
      <c r="H2102" s="4666"/>
      <c r="I2102" s="4666"/>
      <c r="J2102" s="4666"/>
      <c r="K2102" s="4666"/>
      <c r="L2102" s="4666"/>
      <c r="M2102" s="4666"/>
      <c r="N2102" s="4666"/>
      <c r="O2102" s="4666"/>
      <c r="P2102" s="4366" t="s">
        <v>50</v>
      </c>
      <c r="Q2102" s="4366" t="s">
        <v>51</v>
      </c>
      <c r="R2102" s="4383">
        <v>1</v>
      </c>
      <c r="S2102" s="4384">
        <f>ROUND(K2094,2)*R2102</f>
        <v>2634.18</v>
      </c>
    </row>
    <row r="2103" spans="1:19" ht="45" customHeight="1" x14ac:dyDescent="0.25">
      <c r="A2103" s="4666"/>
      <c r="B2103" s="4666"/>
      <c r="C2103" s="4666"/>
      <c r="D2103" s="4666"/>
      <c r="E2103" s="4666"/>
      <c r="F2103" s="4666"/>
      <c r="G2103" s="4666"/>
      <c r="H2103" s="4666"/>
      <c r="I2103" s="4666"/>
      <c r="J2103" s="4666"/>
      <c r="K2103" s="4666"/>
      <c r="L2103" s="4666"/>
      <c r="M2103" s="4666"/>
      <c r="N2103" s="4666"/>
      <c r="O2103" s="4666"/>
      <c r="P2103" s="4366" t="s">
        <v>52</v>
      </c>
      <c r="Q2103" s="4366" t="s">
        <v>53</v>
      </c>
      <c r="R2103" s="4385">
        <v>1</v>
      </c>
      <c r="S2103" s="4386">
        <f>ROUND(K2094,2)*R2103</f>
        <v>2634.18</v>
      </c>
    </row>
    <row r="2104" spans="1:19" ht="45" customHeight="1" x14ac:dyDescent="0.25">
      <c r="A2104" s="4666"/>
      <c r="B2104" s="4666"/>
      <c r="C2104" s="4666"/>
      <c r="D2104" s="4666"/>
      <c r="E2104" s="4666"/>
      <c r="F2104" s="4666"/>
      <c r="G2104" s="4666"/>
      <c r="H2104" s="4666"/>
      <c r="I2104" s="4666"/>
      <c r="J2104" s="4666"/>
      <c r="K2104" s="4666"/>
      <c r="L2104" s="4666"/>
      <c r="M2104" s="4666"/>
      <c r="N2104" s="4666"/>
      <c r="O2104" s="4666"/>
      <c r="P2104" s="4366" t="s">
        <v>54</v>
      </c>
      <c r="Q2104" s="4366" t="s">
        <v>55</v>
      </c>
      <c r="R2104" s="4387">
        <v>1</v>
      </c>
      <c r="S2104" s="4388">
        <f>ROUND(K2094,2)*R2104</f>
        <v>2634.18</v>
      </c>
    </row>
    <row r="2105" spans="1:19" ht="45" customHeight="1" x14ac:dyDescent="0.25">
      <c r="A2105" s="4666"/>
      <c r="B2105" s="4666"/>
      <c r="C2105" s="4666"/>
      <c r="D2105" s="4666"/>
      <c r="E2105" s="4666"/>
      <c r="F2105" s="4666"/>
      <c r="G2105" s="4666"/>
      <c r="H2105" s="4666"/>
      <c r="I2105" s="4666"/>
      <c r="J2105" s="4666"/>
      <c r="K2105" s="4666"/>
      <c r="L2105" s="4666"/>
      <c r="M2105" s="4666"/>
      <c r="N2105" s="4666"/>
      <c r="O2105" s="4666"/>
      <c r="P2105" s="4366" t="s">
        <v>56</v>
      </c>
      <c r="Q2105" s="4366" t="s">
        <v>57</v>
      </c>
      <c r="R2105" s="4389">
        <v>1</v>
      </c>
      <c r="S2105" s="4390">
        <f>ROUND(K2094,2)*R2105</f>
        <v>2634.18</v>
      </c>
    </row>
    <row r="2106" spans="1:19" ht="45" customHeight="1" x14ac:dyDescent="0.25">
      <c r="A2106" s="4722" t="s">
        <v>23</v>
      </c>
      <c r="B2106" s="4722" t="s">
        <v>569</v>
      </c>
      <c r="C2106" s="4722" t="s">
        <v>25</v>
      </c>
      <c r="D2106" s="4722" t="s">
        <v>570</v>
      </c>
      <c r="E2106" s="4722" t="s">
        <v>571</v>
      </c>
      <c r="F2106" s="4723">
        <f>R2106+R2107+R2108+R2109+R2110+R2111+R2112+R2113+R2114+R2115+R2116+R2117</f>
        <v>12</v>
      </c>
      <c r="G2106" s="4722" t="s">
        <v>174</v>
      </c>
      <c r="H2106" s="4724">
        <v>3114.97</v>
      </c>
      <c r="I2106" s="4725">
        <v>3114.97</v>
      </c>
      <c r="J2106" s="4726">
        <v>0.2288</v>
      </c>
      <c r="K2106" s="4727">
        <f>ROUND(I2106,2)+(ROUND(I2106,2)*J2106)</f>
        <v>3827.6751359999998</v>
      </c>
      <c r="L2106" s="4728">
        <f>ROUND(S2106,2)+ROUND(S2107,2)+ROUND(S2108,2)+ROUND(S2109,2)+ROUND(S2110,2)+ROUND(S2111,2)+ROUND(S2112,2)+ROUND(S2113,2)+ROUND(S2114,2)+ROUND(S2115,2)+ROUND(S2116,2)+ROUND(S2117,2)</f>
        <v>45932.159999999996</v>
      </c>
      <c r="M2106" s="4722"/>
      <c r="N2106" s="4722" t="s">
        <v>401</v>
      </c>
      <c r="O2106" s="4722" t="s">
        <v>402</v>
      </c>
      <c r="P2106" s="4391" t="s">
        <v>20</v>
      </c>
      <c r="Q2106" s="4391" t="s">
        <v>29</v>
      </c>
      <c r="R2106" s="4392">
        <v>1</v>
      </c>
      <c r="S2106" s="4393">
        <f>ROUND(K2106,2)*R2106</f>
        <v>3827.68</v>
      </c>
    </row>
    <row r="2107" spans="1:19" ht="45" customHeight="1" x14ac:dyDescent="0.25">
      <c r="A2107" s="4666"/>
      <c r="B2107" s="4666"/>
      <c r="C2107" s="4666"/>
      <c r="D2107" s="4666"/>
      <c r="E2107" s="4666"/>
      <c r="F2107" s="4666"/>
      <c r="G2107" s="4666"/>
      <c r="H2107" s="4666"/>
      <c r="I2107" s="4666"/>
      <c r="J2107" s="4666"/>
      <c r="K2107" s="4666"/>
      <c r="L2107" s="4666"/>
      <c r="M2107" s="4666"/>
      <c r="N2107" s="4666"/>
      <c r="O2107" s="4666"/>
      <c r="P2107" s="4391" t="s">
        <v>30</v>
      </c>
      <c r="Q2107" s="4391" t="s">
        <v>37</v>
      </c>
      <c r="R2107" s="4394">
        <v>1</v>
      </c>
      <c r="S2107" s="4395">
        <f>ROUND(K2106,2)*R2107</f>
        <v>3827.68</v>
      </c>
    </row>
    <row r="2108" spans="1:19" ht="45" customHeight="1" x14ac:dyDescent="0.25">
      <c r="A2108" s="4666"/>
      <c r="B2108" s="4666"/>
      <c r="C2108" s="4666"/>
      <c r="D2108" s="4666"/>
      <c r="E2108" s="4666"/>
      <c r="F2108" s="4666"/>
      <c r="G2108" s="4666"/>
      <c r="H2108" s="4666"/>
      <c r="I2108" s="4666"/>
      <c r="J2108" s="4666"/>
      <c r="K2108" s="4666"/>
      <c r="L2108" s="4666"/>
      <c r="M2108" s="4666"/>
      <c r="N2108" s="4666"/>
      <c r="O2108" s="4666"/>
      <c r="P2108" s="4391" t="s">
        <v>38</v>
      </c>
      <c r="Q2108" s="4391" t="s">
        <v>39</v>
      </c>
      <c r="R2108" s="4396">
        <v>1</v>
      </c>
      <c r="S2108" s="4397">
        <f>ROUND(K2106,2)*R2108</f>
        <v>3827.68</v>
      </c>
    </row>
    <row r="2109" spans="1:19" ht="45" customHeight="1" x14ac:dyDescent="0.25">
      <c r="A2109" s="4666"/>
      <c r="B2109" s="4666"/>
      <c r="C2109" s="4666"/>
      <c r="D2109" s="4666"/>
      <c r="E2109" s="4666"/>
      <c r="F2109" s="4666"/>
      <c r="G2109" s="4666"/>
      <c r="H2109" s="4666"/>
      <c r="I2109" s="4666"/>
      <c r="J2109" s="4666"/>
      <c r="K2109" s="4666"/>
      <c r="L2109" s="4666"/>
      <c r="M2109" s="4666"/>
      <c r="N2109" s="4666"/>
      <c r="O2109" s="4666"/>
      <c r="P2109" s="4391" t="s">
        <v>40</v>
      </c>
      <c r="Q2109" s="4391" t="s">
        <v>41</v>
      </c>
      <c r="R2109" s="4398">
        <v>1</v>
      </c>
      <c r="S2109" s="4399">
        <f>ROUND(K2106,2)*R2109</f>
        <v>3827.68</v>
      </c>
    </row>
    <row r="2110" spans="1:19" ht="45" customHeight="1" x14ac:dyDescent="0.25">
      <c r="A2110" s="4666"/>
      <c r="B2110" s="4666"/>
      <c r="C2110" s="4666"/>
      <c r="D2110" s="4666"/>
      <c r="E2110" s="4666"/>
      <c r="F2110" s="4666"/>
      <c r="G2110" s="4666"/>
      <c r="H2110" s="4666"/>
      <c r="I2110" s="4666"/>
      <c r="J2110" s="4666"/>
      <c r="K2110" s="4666"/>
      <c r="L2110" s="4666"/>
      <c r="M2110" s="4666"/>
      <c r="N2110" s="4666"/>
      <c r="O2110" s="4666"/>
      <c r="P2110" s="4391" t="s">
        <v>42</v>
      </c>
      <c r="Q2110" s="4391" t="s">
        <v>43</v>
      </c>
      <c r="R2110" s="4400">
        <v>1</v>
      </c>
      <c r="S2110" s="4401">
        <f>ROUND(K2106,2)*R2110</f>
        <v>3827.68</v>
      </c>
    </row>
    <row r="2111" spans="1:19" ht="45" customHeight="1" x14ac:dyDescent="0.25">
      <c r="A2111" s="4666"/>
      <c r="B2111" s="4666"/>
      <c r="C2111" s="4666"/>
      <c r="D2111" s="4666"/>
      <c r="E2111" s="4666"/>
      <c r="F2111" s="4666"/>
      <c r="G2111" s="4666"/>
      <c r="H2111" s="4666"/>
      <c r="I2111" s="4666"/>
      <c r="J2111" s="4666"/>
      <c r="K2111" s="4666"/>
      <c r="L2111" s="4666"/>
      <c r="M2111" s="4666"/>
      <c r="N2111" s="4666"/>
      <c r="O2111" s="4666"/>
      <c r="P2111" s="4391" t="s">
        <v>44</v>
      </c>
      <c r="Q2111" s="4391" t="s">
        <v>45</v>
      </c>
      <c r="R2111" s="4402">
        <v>1</v>
      </c>
      <c r="S2111" s="4403">
        <f>ROUND(K2106,2)*R2111</f>
        <v>3827.68</v>
      </c>
    </row>
    <row r="2112" spans="1:19" ht="45" customHeight="1" x14ac:dyDescent="0.25">
      <c r="A2112" s="4666"/>
      <c r="B2112" s="4666"/>
      <c r="C2112" s="4666"/>
      <c r="D2112" s="4666"/>
      <c r="E2112" s="4666"/>
      <c r="F2112" s="4666"/>
      <c r="G2112" s="4666"/>
      <c r="H2112" s="4666"/>
      <c r="I2112" s="4666"/>
      <c r="J2112" s="4666"/>
      <c r="K2112" s="4666"/>
      <c r="L2112" s="4666"/>
      <c r="M2112" s="4666"/>
      <c r="N2112" s="4666"/>
      <c r="O2112" s="4666"/>
      <c r="P2112" s="4391" t="s">
        <v>46</v>
      </c>
      <c r="Q2112" s="4391" t="s">
        <v>47</v>
      </c>
      <c r="R2112" s="4404">
        <v>1</v>
      </c>
      <c r="S2112" s="4405">
        <f>ROUND(K2106,2)*R2112</f>
        <v>3827.68</v>
      </c>
    </row>
    <row r="2113" spans="1:19" ht="45" customHeight="1" x14ac:dyDescent="0.25">
      <c r="A2113" s="4666"/>
      <c r="B2113" s="4666"/>
      <c r="C2113" s="4666"/>
      <c r="D2113" s="4666"/>
      <c r="E2113" s="4666"/>
      <c r="F2113" s="4666"/>
      <c r="G2113" s="4666"/>
      <c r="H2113" s="4666"/>
      <c r="I2113" s="4666"/>
      <c r="J2113" s="4666"/>
      <c r="K2113" s="4666"/>
      <c r="L2113" s="4666"/>
      <c r="M2113" s="4666"/>
      <c r="N2113" s="4666"/>
      <c r="O2113" s="4666"/>
      <c r="P2113" s="4391" t="s">
        <v>48</v>
      </c>
      <c r="Q2113" s="4391" t="s">
        <v>49</v>
      </c>
      <c r="R2113" s="4406">
        <v>1</v>
      </c>
      <c r="S2113" s="4407">
        <f>ROUND(K2106,2)*R2113</f>
        <v>3827.68</v>
      </c>
    </row>
    <row r="2114" spans="1:19" ht="45" customHeight="1" x14ac:dyDescent="0.25">
      <c r="A2114" s="4666"/>
      <c r="B2114" s="4666"/>
      <c r="C2114" s="4666"/>
      <c r="D2114" s="4666"/>
      <c r="E2114" s="4666"/>
      <c r="F2114" s="4666"/>
      <c r="G2114" s="4666"/>
      <c r="H2114" s="4666"/>
      <c r="I2114" s="4666"/>
      <c r="J2114" s="4666"/>
      <c r="K2114" s="4666"/>
      <c r="L2114" s="4666"/>
      <c r="M2114" s="4666"/>
      <c r="N2114" s="4666"/>
      <c r="O2114" s="4666"/>
      <c r="P2114" s="4391" t="s">
        <v>50</v>
      </c>
      <c r="Q2114" s="4391" t="s">
        <v>51</v>
      </c>
      <c r="R2114" s="4408">
        <v>1</v>
      </c>
      <c r="S2114" s="4409">
        <f>ROUND(K2106,2)*R2114</f>
        <v>3827.68</v>
      </c>
    </row>
    <row r="2115" spans="1:19" ht="45" customHeight="1" x14ac:dyDescent="0.25">
      <c r="A2115" s="4666"/>
      <c r="B2115" s="4666"/>
      <c r="C2115" s="4666"/>
      <c r="D2115" s="4666"/>
      <c r="E2115" s="4666"/>
      <c r="F2115" s="4666"/>
      <c r="G2115" s="4666"/>
      <c r="H2115" s="4666"/>
      <c r="I2115" s="4666"/>
      <c r="J2115" s="4666"/>
      <c r="K2115" s="4666"/>
      <c r="L2115" s="4666"/>
      <c r="M2115" s="4666"/>
      <c r="N2115" s="4666"/>
      <c r="O2115" s="4666"/>
      <c r="P2115" s="4391" t="s">
        <v>52</v>
      </c>
      <c r="Q2115" s="4391" t="s">
        <v>53</v>
      </c>
      <c r="R2115" s="4410">
        <v>1</v>
      </c>
      <c r="S2115" s="4411">
        <f>ROUND(K2106,2)*R2115</f>
        <v>3827.68</v>
      </c>
    </row>
    <row r="2116" spans="1:19" ht="45" customHeight="1" x14ac:dyDescent="0.25">
      <c r="A2116" s="4666"/>
      <c r="B2116" s="4666"/>
      <c r="C2116" s="4666"/>
      <c r="D2116" s="4666"/>
      <c r="E2116" s="4666"/>
      <c r="F2116" s="4666"/>
      <c r="G2116" s="4666"/>
      <c r="H2116" s="4666"/>
      <c r="I2116" s="4666"/>
      <c r="J2116" s="4666"/>
      <c r="K2116" s="4666"/>
      <c r="L2116" s="4666"/>
      <c r="M2116" s="4666"/>
      <c r="N2116" s="4666"/>
      <c r="O2116" s="4666"/>
      <c r="P2116" s="4391" t="s">
        <v>54</v>
      </c>
      <c r="Q2116" s="4391" t="s">
        <v>55</v>
      </c>
      <c r="R2116" s="4412">
        <v>1</v>
      </c>
      <c r="S2116" s="4413">
        <f>ROUND(K2106,2)*R2116</f>
        <v>3827.68</v>
      </c>
    </row>
    <row r="2117" spans="1:19" ht="45" customHeight="1" x14ac:dyDescent="0.25">
      <c r="A2117" s="4666"/>
      <c r="B2117" s="4666"/>
      <c r="C2117" s="4666"/>
      <c r="D2117" s="4666"/>
      <c r="E2117" s="4666"/>
      <c r="F2117" s="4666"/>
      <c r="G2117" s="4666"/>
      <c r="H2117" s="4666"/>
      <c r="I2117" s="4666"/>
      <c r="J2117" s="4666"/>
      <c r="K2117" s="4666"/>
      <c r="L2117" s="4666"/>
      <c r="M2117" s="4666"/>
      <c r="N2117" s="4666"/>
      <c r="O2117" s="4666"/>
      <c r="P2117" s="4391" t="s">
        <v>56</v>
      </c>
      <c r="Q2117" s="4391" t="s">
        <v>57</v>
      </c>
      <c r="R2117" s="4414">
        <v>1</v>
      </c>
      <c r="S2117" s="4415">
        <f>ROUND(K2106,2)*R2117</f>
        <v>3827.68</v>
      </c>
    </row>
    <row r="2118" spans="1:19" ht="45" customHeight="1" x14ac:dyDescent="0.25">
      <c r="A2118" s="4416" t="s">
        <v>19</v>
      </c>
      <c r="B2118" s="4416" t="s">
        <v>401</v>
      </c>
      <c r="C2118" s="4416" t="s">
        <v>21</v>
      </c>
      <c r="D2118" s="4416" t="s">
        <v>21</v>
      </c>
      <c r="E2118" s="4416" t="s">
        <v>572</v>
      </c>
      <c r="F2118" s="4416" t="s">
        <v>21</v>
      </c>
      <c r="G2118" s="4416" t="s">
        <v>21</v>
      </c>
      <c r="H2118" s="4416" t="s">
        <v>21</v>
      </c>
      <c r="I2118" s="4416" t="s">
        <v>21</v>
      </c>
      <c r="J2118" s="4416" t="s">
        <v>21</v>
      </c>
      <c r="K2118" s="4416" t="s">
        <v>21</v>
      </c>
      <c r="L2118" s="4417">
        <f>ROUND(L2119,2)+ROUND(L2131,2)+ROUND(L2143,2)+ROUND(L2155,2)+ROUND(L2167,2)+ROUND(L2179,2)+ROUND(L2191,2)+ROUND(L2203,2)+ROUND(L2215,2)</f>
        <v>7379.52</v>
      </c>
      <c r="M2118" s="4416" t="s">
        <v>21</v>
      </c>
      <c r="N2118" s="4416" t="s">
        <v>21</v>
      </c>
      <c r="O2118" s="4416" t="s">
        <v>21</v>
      </c>
      <c r="P2118" s="4416" t="s">
        <v>21</v>
      </c>
      <c r="Q2118" s="4416" t="s">
        <v>21</v>
      </c>
      <c r="R2118" s="4416" t="s">
        <v>21</v>
      </c>
      <c r="S2118" s="4416" t="s">
        <v>21</v>
      </c>
    </row>
    <row r="2119" spans="1:19" ht="45" customHeight="1" x14ac:dyDescent="0.25">
      <c r="A2119" s="4729" t="s">
        <v>23</v>
      </c>
      <c r="B2119" s="4729" t="s">
        <v>573</v>
      </c>
      <c r="C2119" s="4729" t="s">
        <v>25</v>
      </c>
      <c r="D2119" s="4729" t="s">
        <v>574</v>
      </c>
      <c r="E2119" s="4729" t="s">
        <v>575</v>
      </c>
      <c r="F2119" s="4730">
        <f>R2119+R2120+R2121+R2122+R2123+R2124+R2125+R2126+R2127+R2128+R2129+R2130</f>
        <v>12</v>
      </c>
      <c r="G2119" s="4729" t="s">
        <v>174</v>
      </c>
      <c r="H2119" s="4731">
        <v>6.38</v>
      </c>
      <c r="I2119" s="4732">
        <v>6.38</v>
      </c>
      <c r="J2119" s="4733">
        <v>0.2288</v>
      </c>
      <c r="K2119" s="4734">
        <f>ROUND(I2119,2)+(ROUND(I2119,2)*J2119)</f>
        <v>7.8397439999999996</v>
      </c>
      <c r="L2119" s="4735">
        <f>ROUND(S2119,2)+ROUND(S2120,2)+ROUND(S2121,2)+ROUND(S2122,2)+ROUND(S2123,2)+ROUND(S2124,2)+ROUND(S2125,2)+ROUND(S2126,2)+ROUND(S2127,2)+ROUND(S2128,2)+ROUND(S2129,2)+ROUND(S2130,2)</f>
        <v>94.080000000000027</v>
      </c>
      <c r="M2119" s="4729"/>
      <c r="N2119" s="4729" t="s">
        <v>576</v>
      </c>
      <c r="O2119" s="4729" t="s">
        <v>572</v>
      </c>
      <c r="P2119" s="4418" t="s">
        <v>20</v>
      </c>
      <c r="Q2119" s="4418" t="s">
        <v>29</v>
      </c>
      <c r="R2119" s="4419">
        <v>1</v>
      </c>
      <c r="S2119" s="4420">
        <f>ROUND(K2119,2)*R2119</f>
        <v>7.84</v>
      </c>
    </row>
    <row r="2120" spans="1:19" ht="45" customHeight="1" x14ac:dyDescent="0.25">
      <c r="A2120" s="4666"/>
      <c r="B2120" s="4666"/>
      <c r="C2120" s="4666"/>
      <c r="D2120" s="4666"/>
      <c r="E2120" s="4666"/>
      <c r="F2120" s="4666"/>
      <c r="G2120" s="4666"/>
      <c r="H2120" s="4666"/>
      <c r="I2120" s="4666"/>
      <c r="J2120" s="4666"/>
      <c r="K2120" s="4666"/>
      <c r="L2120" s="4666"/>
      <c r="M2120" s="4666"/>
      <c r="N2120" s="4666"/>
      <c r="O2120" s="4666"/>
      <c r="P2120" s="4418" t="s">
        <v>30</v>
      </c>
      <c r="Q2120" s="4418" t="s">
        <v>37</v>
      </c>
      <c r="R2120" s="4421">
        <v>1</v>
      </c>
      <c r="S2120" s="4422">
        <f>ROUND(K2119,2)*R2120</f>
        <v>7.84</v>
      </c>
    </row>
    <row r="2121" spans="1:19" ht="45" customHeight="1" x14ac:dyDescent="0.25">
      <c r="A2121" s="4666"/>
      <c r="B2121" s="4666"/>
      <c r="C2121" s="4666"/>
      <c r="D2121" s="4666"/>
      <c r="E2121" s="4666"/>
      <c r="F2121" s="4666"/>
      <c r="G2121" s="4666"/>
      <c r="H2121" s="4666"/>
      <c r="I2121" s="4666"/>
      <c r="J2121" s="4666"/>
      <c r="K2121" s="4666"/>
      <c r="L2121" s="4666"/>
      <c r="M2121" s="4666"/>
      <c r="N2121" s="4666"/>
      <c r="O2121" s="4666"/>
      <c r="P2121" s="4418" t="s">
        <v>38</v>
      </c>
      <c r="Q2121" s="4418" t="s">
        <v>39</v>
      </c>
      <c r="R2121" s="4423">
        <v>1</v>
      </c>
      <c r="S2121" s="4424">
        <f>ROUND(K2119,2)*R2121</f>
        <v>7.84</v>
      </c>
    </row>
    <row r="2122" spans="1:19" ht="45" customHeight="1" x14ac:dyDescent="0.25">
      <c r="A2122" s="4666"/>
      <c r="B2122" s="4666"/>
      <c r="C2122" s="4666"/>
      <c r="D2122" s="4666"/>
      <c r="E2122" s="4666"/>
      <c r="F2122" s="4666"/>
      <c r="G2122" s="4666"/>
      <c r="H2122" s="4666"/>
      <c r="I2122" s="4666"/>
      <c r="J2122" s="4666"/>
      <c r="K2122" s="4666"/>
      <c r="L2122" s="4666"/>
      <c r="M2122" s="4666"/>
      <c r="N2122" s="4666"/>
      <c r="O2122" s="4666"/>
      <c r="P2122" s="4418" t="s">
        <v>40</v>
      </c>
      <c r="Q2122" s="4418" t="s">
        <v>41</v>
      </c>
      <c r="R2122" s="4425">
        <v>1</v>
      </c>
      <c r="S2122" s="4426">
        <f>ROUND(K2119,2)*R2122</f>
        <v>7.84</v>
      </c>
    </row>
    <row r="2123" spans="1:19" ht="45" customHeight="1" x14ac:dyDescent="0.25">
      <c r="A2123" s="4666"/>
      <c r="B2123" s="4666"/>
      <c r="C2123" s="4666"/>
      <c r="D2123" s="4666"/>
      <c r="E2123" s="4666"/>
      <c r="F2123" s="4666"/>
      <c r="G2123" s="4666"/>
      <c r="H2123" s="4666"/>
      <c r="I2123" s="4666"/>
      <c r="J2123" s="4666"/>
      <c r="K2123" s="4666"/>
      <c r="L2123" s="4666"/>
      <c r="M2123" s="4666"/>
      <c r="N2123" s="4666"/>
      <c r="O2123" s="4666"/>
      <c r="P2123" s="4418" t="s">
        <v>42</v>
      </c>
      <c r="Q2123" s="4418" t="s">
        <v>43</v>
      </c>
      <c r="R2123" s="4427">
        <v>1</v>
      </c>
      <c r="S2123" s="4428">
        <f>ROUND(K2119,2)*R2123</f>
        <v>7.84</v>
      </c>
    </row>
    <row r="2124" spans="1:19" ht="45" customHeight="1" x14ac:dyDescent="0.25">
      <c r="A2124" s="4666"/>
      <c r="B2124" s="4666"/>
      <c r="C2124" s="4666"/>
      <c r="D2124" s="4666"/>
      <c r="E2124" s="4666"/>
      <c r="F2124" s="4666"/>
      <c r="G2124" s="4666"/>
      <c r="H2124" s="4666"/>
      <c r="I2124" s="4666"/>
      <c r="J2124" s="4666"/>
      <c r="K2124" s="4666"/>
      <c r="L2124" s="4666"/>
      <c r="M2124" s="4666"/>
      <c r="N2124" s="4666"/>
      <c r="O2124" s="4666"/>
      <c r="P2124" s="4418" t="s">
        <v>44</v>
      </c>
      <c r="Q2124" s="4418" t="s">
        <v>45</v>
      </c>
      <c r="R2124" s="4429">
        <v>1</v>
      </c>
      <c r="S2124" s="4430">
        <f>ROUND(K2119,2)*R2124</f>
        <v>7.84</v>
      </c>
    </row>
    <row r="2125" spans="1:19" ht="45" customHeight="1" x14ac:dyDescent="0.25">
      <c r="A2125" s="4666"/>
      <c r="B2125" s="4666"/>
      <c r="C2125" s="4666"/>
      <c r="D2125" s="4666"/>
      <c r="E2125" s="4666"/>
      <c r="F2125" s="4666"/>
      <c r="G2125" s="4666"/>
      <c r="H2125" s="4666"/>
      <c r="I2125" s="4666"/>
      <c r="J2125" s="4666"/>
      <c r="K2125" s="4666"/>
      <c r="L2125" s="4666"/>
      <c r="M2125" s="4666"/>
      <c r="N2125" s="4666"/>
      <c r="O2125" s="4666"/>
      <c r="P2125" s="4418" t="s">
        <v>46</v>
      </c>
      <c r="Q2125" s="4418" t="s">
        <v>47</v>
      </c>
      <c r="R2125" s="4431">
        <v>1</v>
      </c>
      <c r="S2125" s="4432">
        <f>ROUND(K2119,2)*R2125</f>
        <v>7.84</v>
      </c>
    </row>
    <row r="2126" spans="1:19" ht="45" customHeight="1" x14ac:dyDescent="0.25">
      <c r="A2126" s="4666"/>
      <c r="B2126" s="4666"/>
      <c r="C2126" s="4666"/>
      <c r="D2126" s="4666"/>
      <c r="E2126" s="4666"/>
      <c r="F2126" s="4666"/>
      <c r="G2126" s="4666"/>
      <c r="H2126" s="4666"/>
      <c r="I2126" s="4666"/>
      <c r="J2126" s="4666"/>
      <c r="K2126" s="4666"/>
      <c r="L2126" s="4666"/>
      <c r="M2126" s="4666"/>
      <c r="N2126" s="4666"/>
      <c r="O2126" s="4666"/>
      <c r="P2126" s="4418" t="s">
        <v>48</v>
      </c>
      <c r="Q2126" s="4418" t="s">
        <v>49</v>
      </c>
      <c r="R2126" s="4433">
        <v>1</v>
      </c>
      <c r="S2126" s="4434">
        <f>ROUND(K2119,2)*R2126</f>
        <v>7.84</v>
      </c>
    </row>
    <row r="2127" spans="1:19" ht="45" customHeight="1" x14ac:dyDescent="0.25">
      <c r="A2127" s="4666"/>
      <c r="B2127" s="4666"/>
      <c r="C2127" s="4666"/>
      <c r="D2127" s="4666"/>
      <c r="E2127" s="4666"/>
      <c r="F2127" s="4666"/>
      <c r="G2127" s="4666"/>
      <c r="H2127" s="4666"/>
      <c r="I2127" s="4666"/>
      <c r="J2127" s="4666"/>
      <c r="K2127" s="4666"/>
      <c r="L2127" s="4666"/>
      <c r="M2127" s="4666"/>
      <c r="N2127" s="4666"/>
      <c r="O2127" s="4666"/>
      <c r="P2127" s="4418" t="s">
        <v>50</v>
      </c>
      <c r="Q2127" s="4418" t="s">
        <v>51</v>
      </c>
      <c r="R2127" s="4435">
        <v>1</v>
      </c>
      <c r="S2127" s="4436">
        <f>ROUND(K2119,2)*R2127</f>
        <v>7.84</v>
      </c>
    </row>
    <row r="2128" spans="1:19" ht="45" customHeight="1" x14ac:dyDescent="0.25">
      <c r="A2128" s="4666"/>
      <c r="B2128" s="4666"/>
      <c r="C2128" s="4666"/>
      <c r="D2128" s="4666"/>
      <c r="E2128" s="4666"/>
      <c r="F2128" s="4666"/>
      <c r="G2128" s="4666"/>
      <c r="H2128" s="4666"/>
      <c r="I2128" s="4666"/>
      <c r="J2128" s="4666"/>
      <c r="K2128" s="4666"/>
      <c r="L2128" s="4666"/>
      <c r="M2128" s="4666"/>
      <c r="N2128" s="4666"/>
      <c r="O2128" s="4666"/>
      <c r="P2128" s="4418" t="s">
        <v>52</v>
      </c>
      <c r="Q2128" s="4418" t="s">
        <v>53</v>
      </c>
      <c r="R2128" s="4437">
        <v>1</v>
      </c>
      <c r="S2128" s="4438">
        <f>ROUND(K2119,2)*R2128</f>
        <v>7.84</v>
      </c>
    </row>
    <row r="2129" spans="1:19" ht="45" customHeight="1" x14ac:dyDescent="0.25">
      <c r="A2129" s="4666"/>
      <c r="B2129" s="4666"/>
      <c r="C2129" s="4666"/>
      <c r="D2129" s="4666"/>
      <c r="E2129" s="4666"/>
      <c r="F2129" s="4666"/>
      <c r="G2129" s="4666"/>
      <c r="H2129" s="4666"/>
      <c r="I2129" s="4666"/>
      <c r="J2129" s="4666"/>
      <c r="K2129" s="4666"/>
      <c r="L2129" s="4666"/>
      <c r="M2129" s="4666"/>
      <c r="N2129" s="4666"/>
      <c r="O2129" s="4666"/>
      <c r="P2129" s="4418" t="s">
        <v>54</v>
      </c>
      <c r="Q2129" s="4418" t="s">
        <v>55</v>
      </c>
      <c r="R2129" s="4439">
        <v>1</v>
      </c>
      <c r="S2129" s="4440">
        <f>ROUND(K2119,2)*R2129</f>
        <v>7.84</v>
      </c>
    </row>
    <row r="2130" spans="1:19" ht="45" customHeight="1" x14ac:dyDescent="0.25">
      <c r="A2130" s="4666"/>
      <c r="B2130" s="4666"/>
      <c r="C2130" s="4666"/>
      <c r="D2130" s="4666"/>
      <c r="E2130" s="4666"/>
      <c r="F2130" s="4666"/>
      <c r="G2130" s="4666"/>
      <c r="H2130" s="4666"/>
      <c r="I2130" s="4666"/>
      <c r="J2130" s="4666"/>
      <c r="K2130" s="4666"/>
      <c r="L2130" s="4666"/>
      <c r="M2130" s="4666"/>
      <c r="N2130" s="4666"/>
      <c r="O2130" s="4666"/>
      <c r="P2130" s="4418" t="s">
        <v>56</v>
      </c>
      <c r="Q2130" s="4418" t="s">
        <v>57</v>
      </c>
      <c r="R2130" s="4441">
        <v>1</v>
      </c>
      <c r="S2130" s="4442">
        <f>ROUND(K2119,2)*R2130</f>
        <v>7.84</v>
      </c>
    </row>
    <row r="2131" spans="1:19" ht="45" customHeight="1" x14ac:dyDescent="0.25">
      <c r="A2131" s="4708" t="s">
        <v>23</v>
      </c>
      <c r="B2131" s="4708" t="s">
        <v>577</v>
      </c>
      <c r="C2131" s="4708" t="s">
        <v>25</v>
      </c>
      <c r="D2131" s="4708" t="s">
        <v>578</v>
      </c>
      <c r="E2131" s="4708" t="s">
        <v>579</v>
      </c>
      <c r="F2131" s="4709">
        <f>R2131+R2132+R2133+R2134+R2135+R2136+R2137+R2138+R2139+R2140+R2141+R2142</f>
        <v>8.6399999999999988</v>
      </c>
      <c r="G2131" s="4708" t="s">
        <v>28</v>
      </c>
      <c r="H2131" s="4710">
        <v>18.309999999999999</v>
      </c>
      <c r="I2131" s="4711">
        <v>18.309999999999999</v>
      </c>
      <c r="J2131" s="4712">
        <v>0.2288</v>
      </c>
      <c r="K2131" s="4713">
        <f>ROUND(I2131,2)+(ROUND(I2131,2)*J2131)</f>
        <v>22.499327999999998</v>
      </c>
      <c r="L2131" s="4714">
        <f>ROUND(S2131,2)+ROUND(S2132,2)+ROUND(S2133,2)+ROUND(S2134,2)+ROUND(S2135,2)+ROUND(S2136,2)+ROUND(S2137,2)+ROUND(S2138,2)+ROUND(S2139,2)+ROUND(S2140,2)+ROUND(S2141,2)+ROUND(S2142,2)</f>
        <v>194.39999999999995</v>
      </c>
      <c r="M2131" s="4708"/>
      <c r="N2131" s="4708" t="s">
        <v>576</v>
      </c>
      <c r="O2131" s="4708" t="s">
        <v>572</v>
      </c>
      <c r="P2131" s="4443" t="s">
        <v>20</v>
      </c>
      <c r="Q2131" s="4443" t="s">
        <v>29</v>
      </c>
      <c r="R2131" s="4444">
        <v>0.72</v>
      </c>
      <c r="S2131" s="4445">
        <f>ROUND(K2131,2)*R2131</f>
        <v>16.2</v>
      </c>
    </row>
    <row r="2132" spans="1:19" ht="45" customHeight="1" x14ac:dyDescent="0.25">
      <c r="A2132" s="4666"/>
      <c r="B2132" s="4666"/>
      <c r="C2132" s="4666"/>
      <c r="D2132" s="4666"/>
      <c r="E2132" s="4666"/>
      <c r="F2132" s="4666"/>
      <c r="G2132" s="4666"/>
      <c r="H2132" s="4666"/>
      <c r="I2132" s="4666"/>
      <c r="J2132" s="4666"/>
      <c r="K2132" s="4666"/>
      <c r="L2132" s="4666"/>
      <c r="M2132" s="4666"/>
      <c r="N2132" s="4666"/>
      <c r="O2132" s="4666"/>
      <c r="P2132" s="4443" t="s">
        <v>30</v>
      </c>
      <c r="Q2132" s="4443" t="s">
        <v>37</v>
      </c>
      <c r="R2132" s="4446">
        <v>0.72</v>
      </c>
      <c r="S2132" s="4447">
        <f>ROUND(K2131,2)*R2132</f>
        <v>16.2</v>
      </c>
    </row>
    <row r="2133" spans="1:19" ht="45" customHeight="1" x14ac:dyDescent="0.25">
      <c r="A2133" s="4666"/>
      <c r="B2133" s="4666"/>
      <c r="C2133" s="4666"/>
      <c r="D2133" s="4666"/>
      <c r="E2133" s="4666"/>
      <c r="F2133" s="4666"/>
      <c r="G2133" s="4666"/>
      <c r="H2133" s="4666"/>
      <c r="I2133" s="4666"/>
      <c r="J2133" s="4666"/>
      <c r="K2133" s="4666"/>
      <c r="L2133" s="4666"/>
      <c r="M2133" s="4666"/>
      <c r="N2133" s="4666"/>
      <c r="O2133" s="4666"/>
      <c r="P2133" s="4443" t="s">
        <v>38</v>
      </c>
      <c r="Q2133" s="4443" t="s">
        <v>39</v>
      </c>
      <c r="R2133" s="4448">
        <v>0.72</v>
      </c>
      <c r="S2133" s="4449">
        <f>ROUND(K2131,2)*R2133</f>
        <v>16.2</v>
      </c>
    </row>
    <row r="2134" spans="1:19" ht="45" customHeight="1" x14ac:dyDescent="0.25">
      <c r="A2134" s="4666"/>
      <c r="B2134" s="4666"/>
      <c r="C2134" s="4666"/>
      <c r="D2134" s="4666"/>
      <c r="E2134" s="4666"/>
      <c r="F2134" s="4666"/>
      <c r="G2134" s="4666"/>
      <c r="H2134" s="4666"/>
      <c r="I2134" s="4666"/>
      <c r="J2134" s="4666"/>
      <c r="K2134" s="4666"/>
      <c r="L2134" s="4666"/>
      <c r="M2134" s="4666"/>
      <c r="N2134" s="4666"/>
      <c r="O2134" s="4666"/>
      <c r="P2134" s="4443" t="s">
        <v>40</v>
      </c>
      <c r="Q2134" s="4443" t="s">
        <v>41</v>
      </c>
      <c r="R2134" s="4450">
        <v>0.72</v>
      </c>
      <c r="S2134" s="4451">
        <f>ROUND(K2131,2)*R2134</f>
        <v>16.2</v>
      </c>
    </row>
    <row r="2135" spans="1:19" ht="45" customHeight="1" x14ac:dyDescent="0.25">
      <c r="A2135" s="4666"/>
      <c r="B2135" s="4666"/>
      <c r="C2135" s="4666"/>
      <c r="D2135" s="4666"/>
      <c r="E2135" s="4666"/>
      <c r="F2135" s="4666"/>
      <c r="G2135" s="4666"/>
      <c r="H2135" s="4666"/>
      <c r="I2135" s="4666"/>
      <c r="J2135" s="4666"/>
      <c r="K2135" s="4666"/>
      <c r="L2135" s="4666"/>
      <c r="M2135" s="4666"/>
      <c r="N2135" s="4666"/>
      <c r="O2135" s="4666"/>
      <c r="P2135" s="4443" t="s">
        <v>42</v>
      </c>
      <c r="Q2135" s="4443" t="s">
        <v>43</v>
      </c>
      <c r="R2135" s="4452">
        <v>0.72</v>
      </c>
      <c r="S2135" s="4453">
        <f>ROUND(K2131,2)*R2135</f>
        <v>16.2</v>
      </c>
    </row>
    <row r="2136" spans="1:19" ht="45" customHeight="1" x14ac:dyDescent="0.25">
      <c r="A2136" s="4666"/>
      <c r="B2136" s="4666"/>
      <c r="C2136" s="4666"/>
      <c r="D2136" s="4666"/>
      <c r="E2136" s="4666"/>
      <c r="F2136" s="4666"/>
      <c r="G2136" s="4666"/>
      <c r="H2136" s="4666"/>
      <c r="I2136" s="4666"/>
      <c r="J2136" s="4666"/>
      <c r="K2136" s="4666"/>
      <c r="L2136" s="4666"/>
      <c r="M2136" s="4666"/>
      <c r="N2136" s="4666"/>
      <c r="O2136" s="4666"/>
      <c r="P2136" s="4443" t="s">
        <v>44</v>
      </c>
      <c r="Q2136" s="4443" t="s">
        <v>45</v>
      </c>
      <c r="R2136" s="4454">
        <v>0.72</v>
      </c>
      <c r="S2136" s="4455">
        <f>ROUND(K2131,2)*R2136</f>
        <v>16.2</v>
      </c>
    </row>
    <row r="2137" spans="1:19" ht="45" customHeight="1" x14ac:dyDescent="0.25">
      <c r="A2137" s="4666"/>
      <c r="B2137" s="4666"/>
      <c r="C2137" s="4666"/>
      <c r="D2137" s="4666"/>
      <c r="E2137" s="4666"/>
      <c r="F2137" s="4666"/>
      <c r="G2137" s="4666"/>
      <c r="H2137" s="4666"/>
      <c r="I2137" s="4666"/>
      <c r="J2137" s="4666"/>
      <c r="K2137" s="4666"/>
      <c r="L2137" s="4666"/>
      <c r="M2137" s="4666"/>
      <c r="N2137" s="4666"/>
      <c r="O2137" s="4666"/>
      <c r="P2137" s="4443" t="s">
        <v>46</v>
      </c>
      <c r="Q2137" s="4443" t="s">
        <v>47</v>
      </c>
      <c r="R2137" s="4456">
        <v>0.72</v>
      </c>
      <c r="S2137" s="4457">
        <f>ROUND(K2131,2)*R2137</f>
        <v>16.2</v>
      </c>
    </row>
    <row r="2138" spans="1:19" ht="45" customHeight="1" x14ac:dyDescent="0.25">
      <c r="A2138" s="4666"/>
      <c r="B2138" s="4666"/>
      <c r="C2138" s="4666"/>
      <c r="D2138" s="4666"/>
      <c r="E2138" s="4666"/>
      <c r="F2138" s="4666"/>
      <c r="G2138" s="4666"/>
      <c r="H2138" s="4666"/>
      <c r="I2138" s="4666"/>
      <c r="J2138" s="4666"/>
      <c r="K2138" s="4666"/>
      <c r="L2138" s="4666"/>
      <c r="M2138" s="4666"/>
      <c r="N2138" s="4666"/>
      <c r="O2138" s="4666"/>
      <c r="P2138" s="4443" t="s">
        <v>48</v>
      </c>
      <c r="Q2138" s="4443" t="s">
        <v>49</v>
      </c>
      <c r="R2138" s="4458">
        <v>0.72</v>
      </c>
      <c r="S2138" s="4459">
        <f>ROUND(K2131,2)*R2138</f>
        <v>16.2</v>
      </c>
    </row>
    <row r="2139" spans="1:19" ht="45" customHeight="1" x14ac:dyDescent="0.25">
      <c r="A2139" s="4666"/>
      <c r="B2139" s="4666"/>
      <c r="C2139" s="4666"/>
      <c r="D2139" s="4666"/>
      <c r="E2139" s="4666"/>
      <c r="F2139" s="4666"/>
      <c r="G2139" s="4666"/>
      <c r="H2139" s="4666"/>
      <c r="I2139" s="4666"/>
      <c r="J2139" s="4666"/>
      <c r="K2139" s="4666"/>
      <c r="L2139" s="4666"/>
      <c r="M2139" s="4666"/>
      <c r="N2139" s="4666"/>
      <c r="O2139" s="4666"/>
      <c r="P2139" s="4443" t="s">
        <v>50</v>
      </c>
      <c r="Q2139" s="4443" t="s">
        <v>51</v>
      </c>
      <c r="R2139" s="4460">
        <v>0.72</v>
      </c>
      <c r="S2139" s="4461">
        <f>ROUND(K2131,2)*R2139</f>
        <v>16.2</v>
      </c>
    </row>
    <row r="2140" spans="1:19" ht="45" customHeight="1" x14ac:dyDescent="0.25">
      <c r="A2140" s="4666"/>
      <c r="B2140" s="4666"/>
      <c r="C2140" s="4666"/>
      <c r="D2140" s="4666"/>
      <c r="E2140" s="4666"/>
      <c r="F2140" s="4666"/>
      <c r="G2140" s="4666"/>
      <c r="H2140" s="4666"/>
      <c r="I2140" s="4666"/>
      <c r="J2140" s="4666"/>
      <c r="K2140" s="4666"/>
      <c r="L2140" s="4666"/>
      <c r="M2140" s="4666"/>
      <c r="N2140" s="4666"/>
      <c r="O2140" s="4666"/>
      <c r="P2140" s="4443" t="s">
        <v>52</v>
      </c>
      <c r="Q2140" s="4443" t="s">
        <v>53</v>
      </c>
      <c r="R2140" s="4462">
        <v>0.72</v>
      </c>
      <c r="S2140" s="4463">
        <f>ROUND(K2131,2)*R2140</f>
        <v>16.2</v>
      </c>
    </row>
    <row r="2141" spans="1:19" ht="45" customHeight="1" x14ac:dyDescent="0.25">
      <c r="A2141" s="4666"/>
      <c r="B2141" s="4666"/>
      <c r="C2141" s="4666"/>
      <c r="D2141" s="4666"/>
      <c r="E2141" s="4666"/>
      <c r="F2141" s="4666"/>
      <c r="G2141" s="4666"/>
      <c r="H2141" s="4666"/>
      <c r="I2141" s="4666"/>
      <c r="J2141" s="4666"/>
      <c r="K2141" s="4666"/>
      <c r="L2141" s="4666"/>
      <c r="M2141" s="4666"/>
      <c r="N2141" s="4666"/>
      <c r="O2141" s="4666"/>
      <c r="P2141" s="4443" t="s">
        <v>54</v>
      </c>
      <c r="Q2141" s="4443" t="s">
        <v>55</v>
      </c>
      <c r="R2141" s="4464">
        <v>0.72</v>
      </c>
      <c r="S2141" s="4465">
        <f>ROUND(K2131,2)*R2141</f>
        <v>16.2</v>
      </c>
    </row>
    <row r="2142" spans="1:19" ht="45" customHeight="1" x14ac:dyDescent="0.25">
      <c r="A2142" s="4666"/>
      <c r="B2142" s="4666"/>
      <c r="C2142" s="4666"/>
      <c r="D2142" s="4666"/>
      <c r="E2142" s="4666"/>
      <c r="F2142" s="4666"/>
      <c r="G2142" s="4666"/>
      <c r="H2142" s="4666"/>
      <c r="I2142" s="4666"/>
      <c r="J2142" s="4666"/>
      <c r="K2142" s="4666"/>
      <c r="L2142" s="4666"/>
      <c r="M2142" s="4666"/>
      <c r="N2142" s="4666"/>
      <c r="O2142" s="4666"/>
      <c r="P2142" s="4443" t="s">
        <v>56</v>
      </c>
      <c r="Q2142" s="4443" t="s">
        <v>57</v>
      </c>
      <c r="R2142" s="4466">
        <v>0.72</v>
      </c>
      <c r="S2142" s="4467">
        <f>ROUND(K2131,2)*R2142</f>
        <v>16.2</v>
      </c>
    </row>
    <row r="2143" spans="1:19" ht="45" customHeight="1" x14ac:dyDescent="0.25">
      <c r="A2143" s="4715" t="s">
        <v>23</v>
      </c>
      <c r="B2143" s="4715" t="s">
        <v>580</v>
      </c>
      <c r="C2143" s="4715" t="s">
        <v>25</v>
      </c>
      <c r="D2143" s="4715" t="s">
        <v>581</v>
      </c>
      <c r="E2143" s="4715" t="s">
        <v>582</v>
      </c>
      <c r="F2143" s="4716">
        <f>R2143+R2144+R2145+R2146+R2147+R2148+R2149+R2150+R2151+R2152+R2153+R2154</f>
        <v>193.80000000000004</v>
      </c>
      <c r="G2143" s="4715" t="s">
        <v>28</v>
      </c>
      <c r="H2143" s="4717">
        <v>3.83</v>
      </c>
      <c r="I2143" s="4718">
        <v>3.83</v>
      </c>
      <c r="J2143" s="4719">
        <v>0.2288</v>
      </c>
      <c r="K2143" s="4720">
        <f>ROUND(I2143,2)+(ROUND(I2143,2)*J2143)</f>
        <v>4.7063040000000003</v>
      </c>
      <c r="L2143" s="4721">
        <f>ROUND(S2143,2)+ROUND(S2144,2)+ROUND(S2145,2)+ROUND(S2146,2)+ROUND(S2147,2)+ROUND(S2148,2)+ROUND(S2149,2)+ROUND(S2150,2)+ROUND(S2151,2)+ROUND(S2152,2)+ROUND(S2153,2)+ROUND(S2154,2)</f>
        <v>912.83999999999969</v>
      </c>
      <c r="M2143" s="4715"/>
      <c r="N2143" s="4715" t="s">
        <v>576</v>
      </c>
      <c r="O2143" s="4715" t="s">
        <v>572</v>
      </c>
      <c r="P2143" s="4468" t="s">
        <v>20</v>
      </c>
      <c r="Q2143" s="4468" t="s">
        <v>29</v>
      </c>
      <c r="R2143" s="4469">
        <v>16.149999999999999</v>
      </c>
      <c r="S2143" s="4470">
        <f>ROUND(K2143,2)*R2143</f>
        <v>76.066499999999991</v>
      </c>
    </row>
    <row r="2144" spans="1:19" ht="45" customHeight="1" x14ac:dyDescent="0.25">
      <c r="A2144" s="4666"/>
      <c r="B2144" s="4666"/>
      <c r="C2144" s="4666"/>
      <c r="D2144" s="4666"/>
      <c r="E2144" s="4666"/>
      <c r="F2144" s="4666"/>
      <c r="G2144" s="4666"/>
      <c r="H2144" s="4666"/>
      <c r="I2144" s="4666"/>
      <c r="J2144" s="4666"/>
      <c r="K2144" s="4666"/>
      <c r="L2144" s="4666"/>
      <c r="M2144" s="4666"/>
      <c r="N2144" s="4666"/>
      <c r="O2144" s="4666"/>
      <c r="P2144" s="4468" t="s">
        <v>30</v>
      </c>
      <c r="Q2144" s="4468" t="s">
        <v>37</v>
      </c>
      <c r="R2144" s="4471">
        <v>16.149999999999999</v>
      </c>
      <c r="S2144" s="4472">
        <f>ROUND(K2143,2)*R2144</f>
        <v>76.066499999999991</v>
      </c>
    </row>
    <row r="2145" spans="1:19" ht="45" customHeight="1" x14ac:dyDescent="0.25">
      <c r="A2145" s="4666"/>
      <c r="B2145" s="4666"/>
      <c r="C2145" s="4666"/>
      <c r="D2145" s="4666"/>
      <c r="E2145" s="4666"/>
      <c r="F2145" s="4666"/>
      <c r="G2145" s="4666"/>
      <c r="H2145" s="4666"/>
      <c r="I2145" s="4666"/>
      <c r="J2145" s="4666"/>
      <c r="K2145" s="4666"/>
      <c r="L2145" s="4666"/>
      <c r="M2145" s="4666"/>
      <c r="N2145" s="4666"/>
      <c r="O2145" s="4666"/>
      <c r="P2145" s="4468" t="s">
        <v>38</v>
      </c>
      <c r="Q2145" s="4468" t="s">
        <v>39</v>
      </c>
      <c r="R2145" s="4473">
        <v>16.149999999999999</v>
      </c>
      <c r="S2145" s="4474">
        <f>ROUND(K2143,2)*R2145</f>
        <v>76.066499999999991</v>
      </c>
    </row>
    <row r="2146" spans="1:19" ht="45" customHeight="1" x14ac:dyDescent="0.25">
      <c r="A2146" s="4666"/>
      <c r="B2146" s="4666"/>
      <c r="C2146" s="4666"/>
      <c r="D2146" s="4666"/>
      <c r="E2146" s="4666"/>
      <c r="F2146" s="4666"/>
      <c r="G2146" s="4666"/>
      <c r="H2146" s="4666"/>
      <c r="I2146" s="4666"/>
      <c r="J2146" s="4666"/>
      <c r="K2146" s="4666"/>
      <c r="L2146" s="4666"/>
      <c r="M2146" s="4666"/>
      <c r="N2146" s="4666"/>
      <c r="O2146" s="4666"/>
      <c r="P2146" s="4468" t="s">
        <v>40</v>
      </c>
      <c r="Q2146" s="4468" t="s">
        <v>41</v>
      </c>
      <c r="R2146" s="4475">
        <v>16.149999999999999</v>
      </c>
      <c r="S2146" s="4476">
        <f>ROUND(K2143,2)*R2146</f>
        <v>76.066499999999991</v>
      </c>
    </row>
    <row r="2147" spans="1:19" ht="45" customHeight="1" x14ac:dyDescent="0.25">
      <c r="A2147" s="4666"/>
      <c r="B2147" s="4666"/>
      <c r="C2147" s="4666"/>
      <c r="D2147" s="4666"/>
      <c r="E2147" s="4666"/>
      <c r="F2147" s="4666"/>
      <c r="G2147" s="4666"/>
      <c r="H2147" s="4666"/>
      <c r="I2147" s="4666"/>
      <c r="J2147" s="4666"/>
      <c r="K2147" s="4666"/>
      <c r="L2147" s="4666"/>
      <c r="M2147" s="4666"/>
      <c r="N2147" s="4666"/>
      <c r="O2147" s="4666"/>
      <c r="P2147" s="4468" t="s">
        <v>42</v>
      </c>
      <c r="Q2147" s="4468" t="s">
        <v>43</v>
      </c>
      <c r="R2147" s="4477">
        <v>16.149999999999999</v>
      </c>
      <c r="S2147" s="4478">
        <f>ROUND(K2143,2)*R2147</f>
        <v>76.066499999999991</v>
      </c>
    </row>
    <row r="2148" spans="1:19" ht="45" customHeight="1" x14ac:dyDescent="0.25">
      <c r="A2148" s="4666"/>
      <c r="B2148" s="4666"/>
      <c r="C2148" s="4666"/>
      <c r="D2148" s="4666"/>
      <c r="E2148" s="4666"/>
      <c r="F2148" s="4666"/>
      <c r="G2148" s="4666"/>
      <c r="H2148" s="4666"/>
      <c r="I2148" s="4666"/>
      <c r="J2148" s="4666"/>
      <c r="K2148" s="4666"/>
      <c r="L2148" s="4666"/>
      <c r="M2148" s="4666"/>
      <c r="N2148" s="4666"/>
      <c r="O2148" s="4666"/>
      <c r="P2148" s="4468" t="s">
        <v>44</v>
      </c>
      <c r="Q2148" s="4468" t="s">
        <v>45</v>
      </c>
      <c r="R2148" s="4479">
        <v>16.149999999999999</v>
      </c>
      <c r="S2148" s="4480">
        <f>ROUND(K2143,2)*R2148</f>
        <v>76.066499999999991</v>
      </c>
    </row>
    <row r="2149" spans="1:19" ht="45" customHeight="1" x14ac:dyDescent="0.25">
      <c r="A2149" s="4666"/>
      <c r="B2149" s="4666"/>
      <c r="C2149" s="4666"/>
      <c r="D2149" s="4666"/>
      <c r="E2149" s="4666"/>
      <c r="F2149" s="4666"/>
      <c r="G2149" s="4666"/>
      <c r="H2149" s="4666"/>
      <c r="I2149" s="4666"/>
      <c r="J2149" s="4666"/>
      <c r="K2149" s="4666"/>
      <c r="L2149" s="4666"/>
      <c r="M2149" s="4666"/>
      <c r="N2149" s="4666"/>
      <c r="O2149" s="4666"/>
      <c r="P2149" s="4468" t="s">
        <v>46</v>
      </c>
      <c r="Q2149" s="4468" t="s">
        <v>47</v>
      </c>
      <c r="R2149" s="4481">
        <v>16.149999999999999</v>
      </c>
      <c r="S2149" s="4482">
        <f>ROUND(K2143,2)*R2149</f>
        <v>76.066499999999991</v>
      </c>
    </row>
    <row r="2150" spans="1:19" ht="45" customHeight="1" x14ac:dyDescent="0.25">
      <c r="A2150" s="4666"/>
      <c r="B2150" s="4666"/>
      <c r="C2150" s="4666"/>
      <c r="D2150" s="4666"/>
      <c r="E2150" s="4666"/>
      <c r="F2150" s="4666"/>
      <c r="G2150" s="4666"/>
      <c r="H2150" s="4666"/>
      <c r="I2150" s="4666"/>
      <c r="J2150" s="4666"/>
      <c r="K2150" s="4666"/>
      <c r="L2150" s="4666"/>
      <c r="M2150" s="4666"/>
      <c r="N2150" s="4666"/>
      <c r="O2150" s="4666"/>
      <c r="P2150" s="4468" t="s">
        <v>48</v>
      </c>
      <c r="Q2150" s="4468" t="s">
        <v>49</v>
      </c>
      <c r="R2150" s="4483">
        <v>16.149999999999999</v>
      </c>
      <c r="S2150" s="4484">
        <f>ROUND(K2143,2)*R2150</f>
        <v>76.066499999999991</v>
      </c>
    </row>
    <row r="2151" spans="1:19" ht="45" customHeight="1" x14ac:dyDescent="0.25">
      <c r="A2151" s="4666"/>
      <c r="B2151" s="4666"/>
      <c r="C2151" s="4666"/>
      <c r="D2151" s="4666"/>
      <c r="E2151" s="4666"/>
      <c r="F2151" s="4666"/>
      <c r="G2151" s="4666"/>
      <c r="H2151" s="4666"/>
      <c r="I2151" s="4666"/>
      <c r="J2151" s="4666"/>
      <c r="K2151" s="4666"/>
      <c r="L2151" s="4666"/>
      <c r="M2151" s="4666"/>
      <c r="N2151" s="4666"/>
      <c r="O2151" s="4666"/>
      <c r="P2151" s="4468" t="s">
        <v>50</v>
      </c>
      <c r="Q2151" s="4468" t="s">
        <v>51</v>
      </c>
      <c r="R2151" s="4485">
        <v>16.149999999999999</v>
      </c>
      <c r="S2151" s="4486">
        <f>ROUND(K2143,2)*R2151</f>
        <v>76.066499999999991</v>
      </c>
    </row>
    <row r="2152" spans="1:19" ht="45" customHeight="1" x14ac:dyDescent="0.25">
      <c r="A2152" s="4666"/>
      <c r="B2152" s="4666"/>
      <c r="C2152" s="4666"/>
      <c r="D2152" s="4666"/>
      <c r="E2152" s="4666"/>
      <c r="F2152" s="4666"/>
      <c r="G2152" s="4666"/>
      <c r="H2152" s="4666"/>
      <c r="I2152" s="4666"/>
      <c r="J2152" s="4666"/>
      <c r="K2152" s="4666"/>
      <c r="L2152" s="4666"/>
      <c r="M2152" s="4666"/>
      <c r="N2152" s="4666"/>
      <c r="O2152" s="4666"/>
      <c r="P2152" s="4468" t="s">
        <v>52</v>
      </c>
      <c r="Q2152" s="4468" t="s">
        <v>53</v>
      </c>
      <c r="R2152" s="4487">
        <v>16.149999999999999</v>
      </c>
      <c r="S2152" s="4488">
        <f>ROUND(K2143,2)*R2152</f>
        <v>76.066499999999991</v>
      </c>
    </row>
    <row r="2153" spans="1:19" ht="45" customHeight="1" x14ac:dyDescent="0.25">
      <c r="A2153" s="4666"/>
      <c r="B2153" s="4666"/>
      <c r="C2153" s="4666"/>
      <c r="D2153" s="4666"/>
      <c r="E2153" s="4666"/>
      <c r="F2153" s="4666"/>
      <c r="G2153" s="4666"/>
      <c r="H2153" s="4666"/>
      <c r="I2153" s="4666"/>
      <c r="J2153" s="4666"/>
      <c r="K2153" s="4666"/>
      <c r="L2153" s="4666"/>
      <c r="M2153" s="4666"/>
      <c r="N2153" s="4666"/>
      <c r="O2153" s="4666"/>
      <c r="P2153" s="4468" t="s">
        <v>54</v>
      </c>
      <c r="Q2153" s="4468" t="s">
        <v>55</v>
      </c>
      <c r="R2153" s="4489">
        <v>16.149999999999999</v>
      </c>
      <c r="S2153" s="4490">
        <f>ROUND(K2143,2)*R2153</f>
        <v>76.066499999999991</v>
      </c>
    </row>
    <row r="2154" spans="1:19" ht="45" customHeight="1" x14ac:dyDescent="0.25">
      <c r="A2154" s="4666"/>
      <c r="B2154" s="4666"/>
      <c r="C2154" s="4666"/>
      <c r="D2154" s="4666"/>
      <c r="E2154" s="4666"/>
      <c r="F2154" s="4666"/>
      <c r="G2154" s="4666"/>
      <c r="H2154" s="4666"/>
      <c r="I2154" s="4666"/>
      <c r="J2154" s="4666"/>
      <c r="K2154" s="4666"/>
      <c r="L2154" s="4666"/>
      <c r="M2154" s="4666"/>
      <c r="N2154" s="4666"/>
      <c r="O2154" s="4666"/>
      <c r="P2154" s="4468" t="s">
        <v>56</v>
      </c>
      <c r="Q2154" s="4468" t="s">
        <v>57</v>
      </c>
      <c r="R2154" s="4491">
        <v>16.149999999999999</v>
      </c>
      <c r="S2154" s="4492">
        <f>ROUND(K2143,2)*R2154</f>
        <v>76.066499999999991</v>
      </c>
    </row>
    <row r="2155" spans="1:19" ht="45" customHeight="1" x14ac:dyDescent="0.25">
      <c r="A2155" s="4694" t="s">
        <v>23</v>
      </c>
      <c r="B2155" s="4694" t="s">
        <v>583</v>
      </c>
      <c r="C2155" s="4694" t="s">
        <v>25</v>
      </c>
      <c r="D2155" s="4694" t="s">
        <v>584</v>
      </c>
      <c r="E2155" s="4694" t="s">
        <v>585</v>
      </c>
      <c r="F2155" s="4695">
        <f>R2155+R2156+R2157+R2158+R2159+R2160+R2161+R2162+R2163+R2164+R2165+R2166</f>
        <v>430.7999999999999</v>
      </c>
      <c r="G2155" s="4694" t="s">
        <v>28</v>
      </c>
      <c r="H2155" s="4696">
        <v>1.67</v>
      </c>
      <c r="I2155" s="4697">
        <v>1.67</v>
      </c>
      <c r="J2155" s="4698">
        <v>0.2288</v>
      </c>
      <c r="K2155" s="4699">
        <f>ROUND(I2155,2)+(ROUND(I2155,2)*J2155)</f>
        <v>2.0520959999999997</v>
      </c>
      <c r="L2155" s="4700">
        <f>ROUND(S2155,2)+ROUND(S2156,2)+ROUND(S2157,2)+ROUND(S2158,2)+ROUND(S2159,2)+ROUND(S2160,2)+ROUND(S2161,2)+ROUND(S2162,2)+ROUND(S2163,2)+ROUND(S2164,2)+ROUND(S2165,2)+ROUND(S2166,2)</f>
        <v>883.20000000000016</v>
      </c>
      <c r="M2155" s="4694"/>
      <c r="N2155" s="4694" t="s">
        <v>576</v>
      </c>
      <c r="O2155" s="4694" t="s">
        <v>572</v>
      </c>
      <c r="P2155" s="4493" t="s">
        <v>20</v>
      </c>
      <c r="Q2155" s="4493" t="s">
        <v>29</v>
      </c>
      <c r="R2155" s="4494">
        <v>35.9</v>
      </c>
      <c r="S2155" s="4495">
        <f>ROUND(K2155,2)*R2155</f>
        <v>73.594999999999985</v>
      </c>
    </row>
    <row r="2156" spans="1:19" ht="45" customHeight="1" x14ac:dyDescent="0.25">
      <c r="A2156" s="4666"/>
      <c r="B2156" s="4666"/>
      <c r="C2156" s="4666"/>
      <c r="D2156" s="4666"/>
      <c r="E2156" s="4666"/>
      <c r="F2156" s="4666"/>
      <c r="G2156" s="4666"/>
      <c r="H2156" s="4666"/>
      <c r="I2156" s="4666"/>
      <c r="J2156" s="4666"/>
      <c r="K2156" s="4666"/>
      <c r="L2156" s="4666"/>
      <c r="M2156" s="4666"/>
      <c r="N2156" s="4666"/>
      <c r="O2156" s="4666"/>
      <c r="P2156" s="4493" t="s">
        <v>30</v>
      </c>
      <c r="Q2156" s="4493" t="s">
        <v>37</v>
      </c>
      <c r="R2156" s="4496">
        <v>35.9</v>
      </c>
      <c r="S2156" s="4497">
        <f>ROUND(K2155,2)*R2156</f>
        <v>73.594999999999985</v>
      </c>
    </row>
    <row r="2157" spans="1:19" ht="45" customHeight="1" x14ac:dyDescent="0.25">
      <c r="A2157" s="4666"/>
      <c r="B2157" s="4666"/>
      <c r="C2157" s="4666"/>
      <c r="D2157" s="4666"/>
      <c r="E2157" s="4666"/>
      <c r="F2157" s="4666"/>
      <c r="G2157" s="4666"/>
      <c r="H2157" s="4666"/>
      <c r="I2157" s="4666"/>
      <c r="J2157" s="4666"/>
      <c r="K2157" s="4666"/>
      <c r="L2157" s="4666"/>
      <c r="M2157" s="4666"/>
      <c r="N2157" s="4666"/>
      <c r="O2157" s="4666"/>
      <c r="P2157" s="4493" t="s">
        <v>38</v>
      </c>
      <c r="Q2157" s="4493" t="s">
        <v>39</v>
      </c>
      <c r="R2157" s="4498">
        <v>35.9</v>
      </c>
      <c r="S2157" s="4499">
        <f>ROUND(K2155,2)*R2157</f>
        <v>73.594999999999985</v>
      </c>
    </row>
    <row r="2158" spans="1:19" ht="45" customHeight="1" x14ac:dyDescent="0.25">
      <c r="A2158" s="4666"/>
      <c r="B2158" s="4666"/>
      <c r="C2158" s="4666"/>
      <c r="D2158" s="4666"/>
      <c r="E2158" s="4666"/>
      <c r="F2158" s="4666"/>
      <c r="G2158" s="4666"/>
      <c r="H2158" s="4666"/>
      <c r="I2158" s="4666"/>
      <c r="J2158" s="4666"/>
      <c r="K2158" s="4666"/>
      <c r="L2158" s="4666"/>
      <c r="M2158" s="4666"/>
      <c r="N2158" s="4666"/>
      <c r="O2158" s="4666"/>
      <c r="P2158" s="4493" t="s">
        <v>40</v>
      </c>
      <c r="Q2158" s="4493" t="s">
        <v>41</v>
      </c>
      <c r="R2158" s="4500">
        <v>35.9</v>
      </c>
      <c r="S2158" s="4501">
        <f>ROUND(K2155,2)*R2158</f>
        <v>73.594999999999985</v>
      </c>
    </row>
    <row r="2159" spans="1:19" ht="45" customHeight="1" x14ac:dyDescent="0.25">
      <c r="A2159" s="4666"/>
      <c r="B2159" s="4666"/>
      <c r="C2159" s="4666"/>
      <c r="D2159" s="4666"/>
      <c r="E2159" s="4666"/>
      <c r="F2159" s="4666"/>
      <c r="G2159" s="4666"/>
      <c r="H2159" s="4666"/>
      <c r="I2159" s="4666"/>
      <c r="J2159" s="4666"/>
      <c r="K2159" s="4666"/>
      <c r="L2159" s="4666"/>
      <c r="M2159" s="4666"/>
      <c r="N2159" s="4666"/>
      <c r="O2159" s="4666"/>
      <c r="P2159" s="4493" t="s">
        <v>42</v>
      </c>
      <c r="Q2159" s="4493" t="s">
        <v>43</v>
      </c>
      <c r="R2159" s="4502">
        <v>35.9</v>
      </c>
      <c r="S2159" s="4503">
        <f>ROUND(K2155,2)*R2159</f>
        <v>73.594999999999985</v>
      </c>
    </row>
    <row r="2160" spans="1:19" ht="45" customHeight="1" x14ac:dyDescent="0.25">
      <c r="A2160" s="4666"/>
      <c r="B2160" s="4666"/>
      <c r="C2160" s="4666"/>
      <c r="D2160" s="4666"/>
      <c r="E2160" s="4666"/>
      <c r="F2160" s="4666"/>
      <c r="G2160" s="4666"/>
      <c r="H2160" s="4666"/>
      <c r="I2160" s="4666"/>
      <c r="J2160" s="4666"/>
      <c r="K2160" s="4666"/>
      <c r="L2160" s="4666"/>
      <c r="M2160" s="4666"/>
      <c r="N2160" s="4666"/>
      <c r="O2160" s="4666"/>
      <c r="P2160" s="4493" t="s">
        <v>44</v>
      </c>
      <c r="Q2160" s="4493" t="s">
        <v>45</v>
      </c>
      <c r="R2160" s="4504">
        <v>35.9</v>
      </c>
      <c r="S2160" s="4505">
        <f>ROUND(K2155,2)*R2160</f>
        <v>73.594999999999985</v>
      </c>
    </row>
    <row r="2161" spans="1:19" ht="45" customHeight="1" x14ac:dyDescent="0.25">
      <c r="A2161" s="4666"/>
      <c r="B2161" s="4666"/>
      <c r="C2161" s="4666"/>
      <c r="D2161" s="4666"/>
      <c r="E2161" s="4666"/>
      <c r="F2161" s="4666"/>
      <c r="G2161" s="4666"/>
      <c r="H2161" s="4666"/>
      <c r="I2161" s="4666"/>
      <c r="J2161" s="4666"/>
      <c r="K2161" s="4666"/>
      <c r="L2161" s="4666"/>
      <c r="M2161" s="4666"/>
      <c r="N2161" s="4666"/>
      <c r="O2161" s="4666"/>
      <c r="P2161" s="4493" t="s">
        <v>46</v>
      </c>
      <c r="Q2161" s="4493" t="s">
        <v>47</v>
      </c>
      <c r="R2161" s="4506">
        <v>35.9</v>
      </c>
      <c r="S2161" s="4507">
        <f>ROUND(K2155,2)*R2161</f>
        <v>73.594999999999985</v>
      </c>
    </row>
    <row r="2162" spans="1:19" ht="45" customHeight="1" x14ac:dyDescent="0.25">
      <c r="A2162" s="4666"/>
      <c r="B2162" s="4666"/>
      <c r="C2162" s="4666"/>
      <c r="D2162" s="4666"/>
      <c r="E2162" s="4666"/>
      <c r="F2162" s="4666"/>
      <c r="G2162" s="4666"/>
      <c r="H2162" s="4666"/>
      <c r="I2162" s="4666"/>
      <c r="J2162" s="4666"/>
      <c r="K2162" s="4666"/>
      <c r="L2162" s="4666"/>
      <c r="M2162" s="4666"/>
      <c r="N2162" s="4666"/>
      <c r="O2162" s="4666"/>
      <c r="P2162" s="4493" t="s">
        <v>48</v>
      </c>
      <c r="Q2162" s="4493" t="s">
        <v>49</v>
      </c>
      <c r="R2162" s="4508">
        <v>35.9</v>
      </c>
      <c r="S2162" s="4509">
        <f>ROUND(K2155,2)*R2162</f>
        <v>73.594999999999985</v>
      </c>
    </row>
    <row r="2163" spans="1:19" ht="45" customHeight="1" x14ac:dyDescent="0.25">
      <c r="A2163" s="4666"/>
      <c r="B2163" s="4666"/>
      <c r="C2163" s="4666"/>
      <c r="D2163" s="4666"/>
      <c r="E2163" s="4666"/>
      <c r="F2163" s="4666"/>
      <c r="G2163" s="4666"/>
      <c r="H2163" s="4666"/>
      <c r="I2163" s="4666"/>
      <c r="J2163" s="4666"/>
      <c r="K2163" s="4666"/>
      <c r="L2163" s="4666"/>
      <c r="M2163" s="4666"/>
      <c r="N2163" s="4666"/>
      <c r="O2163" s="4666"/>
      <c r="P2163" s="4493" t="s">
        <v>50</v>
      </c>
      <c r="Q2163" s="4493" t="s">
        <v>51</v>
      </c>
      <c r="R2163" s="4510">
        <v>35.9</v>
      </c>
      <c r="S2163" s="4511">
        <f>ROUND(K2155,2)*R2163</f>
        <v>73.594999999999985</v>
      </c>
    </row>
    <row r="2164" spans="1:19" ht="45" customHeight="1" x14ac:dyDescent="0.25">
      <c r="A2164" s="4666"/>
      <c r="B2164" s="4666"/>
      <c r="C2164" s="4666"/>
      <c r="D2164" s="4666"/>
      <c r="E2164" s="4666"/>
      <c r="F2164" s="4666"/>
      <c r="G2164" s="4666"/>
      <c r="H2164" s="4666"/>
      <c r="I2164" s="4666"/>
      <c r="J2164" s="4666"/>
      <c r="K2164" s="4666"/>
      <c r="L2164" s="4666"/>
      <c r="M2164" s="4666"/>
      <c r="N2164" s="4666"/>
      <c r="O2164" s="4666"/>
      <c r="P2164" s="4493" t="s">
        <v>52</v>
      </c>
      <c r="Q2164" s="4493" t="s">
        <v>53</v>
      </c>
      <c r="R2164" s="4512">
        <v>35.9</v>
      </c>
      <c r="S2164" s="4513">
        <f>ROUND(K2155,2)*R2164</f>
        <v>73.594999999999985</v>
      </c>
    </row>
    <row r="2165" spans="1:19" ht="45" customHeight="1" x14ac:dyDescent="0.25">
      <c r="A2165" s="4666"/>
      <c r="B2165" s="4666"/>
      <c r="C2165" s="4666"/>
      <c r="D2165" s="4666"/>
      <c r="E2165" s="4666"/>
      <c r="F2165" s="4666"/>
      <c r="G2165" s="4666"/>
      <c r="H2165" s="4666"/>
      <c r="I2165" s="4666"/>
      <c r="J2165" s="4666"/>
      <c r="K2165" s="4666"/>
      <c r="L2165" s="4666"/>
      <c r="M2165" s="4666"/>
      <c r="N2165" s="4666"/>
      <c r="O2165" s="4666"/>
      <c r="P2165" s="4493" t="s">
        <v>54</v>
      </c>
      <c r="Q2165" s="4493" t="s">
        <v>55</v>
      </c>
      <c r="R2165" s="4514">
        <v>35.9</v>
      </c>
      <c r="S2165" s="4515">
        <f>ROUND(K2155,2)*R2165</f>
        <v>73.594999999999985</v>
      </c>
    </row>
    <row r="2166" spans="1:19" ht="45" customHeight="1" x14ac:dyDescent="0.25">
      <c r="A2166" s="4666"/>
      <c r="B2166" s="4666"/>
      <c r="C2166" s="4666"/>
      <c r="D2166" s="4666"/>
      <c r="E2166" s="4666"/>
      <c r="F2166" s="4666"/>
      <c r="G2166" s="4666"/>
      <c r="H2166" s="4666"/>
      <c r="I2166" s="4666"/>
      <c r="J2166" s="4666"/>
      <c r="K2166" s="4666"/>
      <c r="L2166" s="4666"/>
      <c r="M2166" s="4666"/>
      <c r="N2166" s="4666"/>
      <c r="O2166" s="4666"/>
      <c r="P2166" s="4493" t="s">
        <v>56</v>
      </c>
      <c r="Q2166" s="4493" t="s">
        <v>57</v>
      </c>
      <c r="R2166" s="4516">
        <v>35.9</v>
      </c>
      <c r="S2166" s="4517">
        <f>ROUND(K2155,2)*R2166</f>
        <v>73.594999999999985</v>
      </c>
    </row>
    <row r="2167" spans="1:19" ht="45" customHeight="1" x14ac:dyDescent="0.25">
      <c r="A2167" s="4701" t="s">
        <v>23</v>
      </c>
      <c r="B2167" s="4701" t="s">
        <v>586</v>
      </c>
      <c r="C2167" s="4701" t="s">
        <v>25</v>
      </c>
      <c r="D2167" s="4701" t="s">
        <v>587</v>
      </c>
      <c r="E2167" s="4701" t="s">
        <v>588</v>
      </c>
      <c r="F2167" s="4702">
        <f>R2167+R2168+R2169+R2170+R2171+R2172+R2173+R2174+R2175+R2176+R2177+R2178</f>
        <v>48</v>
      </c>
      <c r="G2167" s="4701" t="s">
        <v>28</v>
      </c>
      <c r="H2167" s="4703">
        <v>3.46</v>
      </c>
      <c r="I2167" s="4704">
        <v>3.46</v>
      </c>
      <c r="J2167" s="4705">
        <v>0.2288</v>
      </c>
      <c r="K2167" s="4706">
        <f>ROUND(I2167,2)+(ROUND(I2167,2)*J2167)</f>
        <v>4.2516480000000003</v>
      </c>
      <c r="L2167" s="4707">
        <f>ROUND(S2167,2)+ROUND(S2168,2)+ROUND(S2169,2)+ROUND(S2170,2)+ROUND(S2171,2)+ROUND(S2172,2)+ROUND(S2173,2)+ROUND(S2174,2)+ROUND(S2175,2)+ROUND(S2176,2)+ROUND(S2177,2)+ROUND(S2178,2)</f>
        <v>204</v>
      </c>
      <c r="M2167" s="4701"/>
      <c r="N2167" s="4701" t="s">
        <v>576</v>
      </c>
      <c r="O2167" s="4701" t="s">
        <v>572</v>
      </c>
      <c r="P2167" s="4518" t="s">
        <v>20</v>
      </c>
      <c r="Q2167" s="4518" t="s">
        <v>29</v>
      </c>
      <c r="R2167" s="4519">
        <v>4</v>
      </c>
      <c r="S2167" s="4520">
        <f>ROUND(K2167,2)*R2167</f>
        <v>17</v>
      </c>
    </row>
    <row r="2168" spans="1:19" ht="45" customHeight="1" x14ac:dyDescent="0.25">
      <c r="A2168" s="4666"/>
      <c r="B2168" s="4666"/>
      <c r="C2168" s="4666"/>
      <c r="D2168" s="4666"/>
      <c r="E2168" s="4666"/>
      <c r="F2168" s="4666"/>
      <c r="G2168" s="4666"/>
      <c r="H2168" s="4666"/>
      <c r="I2168" s="4666"/>
      <c r="J2168" s="4666"/>
      <c r="K2168" s="4666"/>
      <c r="L2168" s="4666"/>
      <c r="M2168" s="4666"/>
      <c r="N2168" s="4666"/>
      <c r="O2168" s="4666"/>
      <c r="P2168" s="4518" t="s">
        <v>30</v>
      </c>
      <c r="Q2168" s="4518" t="s">
        <v>37</v>
      </c>
      <c r="R2168" s="4521">
        <v>4</v>
      </c>
      <c r="S2168" s="4522">
        <f>ROUND(K2167,2)*R2168</f>
        <v>17</v>
      </c>
    </row>
    <row r="2169" spans="1:19" ht="45" customHeight="1" x14ac:dyDescent="0.25">
      <c r="A2169" s="4666"/>
      <c r="B2169" s="4666"/>
      <c r="C2169" s="4666"/>
      <c r="D2169" s="4666"/>
      <c r="E2169" s="4666"/>
      <c r="F2169" s="4666"/>
      <c r="G2169" s="4666"/>
      <c r="H2169" s="4666"/>
      <c r="I2169" s="4666"/>
      <c r="J2169" s="4666"/>
      <c r="K2169" s="4666"/>
      <c r="L2169" s="4666"/>
      <c r="M2169" s="4666"/>
      <c r="N2169" s="4666"/>
      <c r="O2169" s="4666"/>
      <c r="P2169" s="4518" t="s">
        <v>38</v>
      </c>
      <c r="Q2169" s="4518" t="s">
        <v>39</v>
      </c>
      <c r="R2169" s="4523">
        <v>4</v>
      </c>
      <c r="S2169" s="4524">
        <f>ROUND(K2167,2)*R2169</f>
        <v>17</v>
      </c>
    </row>
    <row r="2170" spans="1:19" ht="45" customHeight="1" x14ac:dyDescent="0.25">
      <c r="A2170" s="4666"/>
      <c r="B2170" s="4666"/>
      <c r="C2170" s="4666"/>
      <c r="D2170" s="4666"/>
      <c r="E2170" s="4666"/>
      <c r="F2170" s="4666"/>
      <c r="G2170" s="4666"/>
      <c r="H2170" s="4666"/>
      <c r="I2170" s="4666"/>
      <c r="J2170" s="4666"/>
      <c r="K2170" s="4666"/>
      <c r="L2170" s="4666"/>
      <c r="M2170" s="4666"/>
      <c r="N2170" s="4666"/>
      <c r="O2170" s="4666"/>
      <c r="P2170" s="4518" t="s">
        <v>40</v>
      </c>
      <c r="Q2170" s="4518" t="s">
        <v>41</v>
      </c>
      <c r="R2170" s="4525">
        <v>4</v>
      </c>
      <c r="S2170" s="4526">
        <f>ROUND(K2167,2)*R2170</f>
        <v>17</v>
      </c>
    </row>
    <row r="2171" spans="1:19" ht="45" customHeight="1" x14ac:dyDescent="0.25">
      <c r="A2171" s="4666"/>
      <c r="B2171" s="4666"/>
      <c r="C2171" s="4666"/>
      <c r="D2171" s="4666"/>
      <c r="E2171" s="4666"/>
      <c r="F2171" s="4666"/>
      <c r="G2171" s="4666"/>
      <c r="H2171" s="4666"/>
      <c r="I2171" s="4666"/>
      <c r="J2171" s="4666"/>
      <c r="K2171" s="4666"/>
      <c r="L2171" s="4666"/>
      <c r="M2171" s="4666"/>
      <c r="N2171" s="4666"/>
      <c r="O2171" s="4666"/>
      <c r="P2171" s="4518" t="s">
        <v>42</v>
      </c>
      <c r="Q2171" s="4518" t="s">
        <v>43</v>
      </c>
      <c r="R2171" s="4527">
        <v>4</v>
      </c>
      <c r="S2171" s="4528">
        <f>ROUND(K2167,2)*R2171</f>
        <v>17</v>
      </c>
    </row>
    <row r="2172" spans="1:19" ht="45" customHeight="1" x14ac:dyDescent="0.25">
      <c r="A2172" s="4666"/>
      <c r="B2172" s="4666"/>
      <c r="C2172" s="4666"/>
      <c r="D2172" s="4666"/>
      <c r="E2172" s="4666"/>
      <c r="F2172" s="4666"/>
      <c r="G2172" s="4666"/>
      <c r="H2172" s="4666"/>
      <c r="I2172" s="4666"/>
      <c r="J2172" s="4666"/>
      <c r="K2172" s="4666"/>
      <c r="L2172" s="4666"/>
      <c r="M2172" s="4666"/>
      <c r="N2172" s="4666"/>
      <c r="O2172" s="4666"/>
      <c r="P2172" s="4518" t="s">
        <v>44</v>
      </c>
      <c r="Q2172" s="4518" t="s">
        <v>45</v>
      </c>
      <c r="R2172" s="4529">
        <v>4</v>
      </c>
      <c r="S2172" s="4530">
        <f>ROUND(K2167,2)*R2172</f>
        <v>17</v>
      </c>
    </row>
    <row r="2173" spans="1:19" ht="45" customHeight="1" x14ac:dyDescent="0.25">
      <c r="A2173" s="4666"/>
      <c r="B2173" s="4666"/>
      <c r="C2173" s="4666"/>
      <c r="D2173" s="4666"/>
      <c r="E2173" s="4666"/>
      <c r="F2173" s="4666"/>
      <c r="G2173" s="4666"/>
      <c r="H2173" s="4666"/>
      <c r="I2173" s="4666"/>
      <c r="J2173" s="4666"/>
      <c r="K2173" s="4666"/>
      <c r="L2173" s="4666"/>
      <c r="M2173" s="4666"/>
      <c r="N2173" s="4666"/>
      <c r="O2173" s="4666"/>
      <c r="P2173" s="4518" t="s">
        <v>46</v>
      </c>
      <c r="Q2173" s="4518" t="s">
        <v>47</v>
      </c>
      <c r="R2173" s="4531">
        <v>4</v>
      </c>
      <c r="S2173" s="4532">
        <f>ROUND(K2167,2)*R2173</f>
        <v>17</v>
      </c>
    </row>
    <row r="2174" spans="1:19" ht="45" customHeight="1" x14ac:dyDescent="0.25">
      <c r="A2174" s="4666"/>
      <c r="B2174" s="4666"/>
      <c r="C2174" s="4666"/>
      <c r="D2174" s="4666"/>
      <c r="E2174" s="4666"/>
      <c r="F2174" s="4666"/>
      <c r="G2174" s="4666"/>
      <c r="H2174" s="4666"/>
      <c r="I2174" s="4666"/>
      <c r="J2174" s="4666"/>
      <c r="K2174" s="4666"/>
      <c r="L2174" s="4666"/>
      <c r="M2174" s="4666"/>
      <c r="N2174" s="4666"/>
      <c r="O2174" s="4666"/>
      <c r="P2174" s="4518" t="s">
        <v>48</v>
      </c>
      <c r="Q2174" s="4518" t="s">
        <v>49</v>
      </c>
      <c r="R2174" s="4533">
        <v>4</v>
      </c>
      <c r="S2174" s="4534">
        <f>ROUND(K2167,2)*R2174</f>
        <v>17</v>
      </c>
    </row>
    <row r="2175" spans="1:19" ht="45" customHeight="1" x14ac:dyDescent="0.25">
      <c r="A2175" s="4666"/>
      <c r="B2175" s="4666"/>
      <c r="C2175" s="4666"/>
      <c r="D2175" s="4666"/>
      <c r="E2175" s="4666"/>
      <c r="F2175" s="4666"/>
      <c r="G2175" s="4666"/>
      <c r="H2175" s="4666"/>
      <c r="I2175" s="4666"/>
      <c r="J2175" s="4666"/>
      <c r="K2175" s="4666"/>
      <c r="L2175" s="4666"/>
      <c r="M2175" s="4666"/>
      <c r="N2175" s="4666"/>
      <c r="O2175" s="4666"/>
      <c r="P2175" s="4518" t="s">
        <v>50</v>
      </c>
      <c r="Q2175" s="4518" t="s">
        <v>51</v>
      </c>
      <c r="R2175" s="4535">
        <v>4</v>
      </c>
      <c r="S2175" s="4536">
        <f>ROUND(K2167,2)*R2175</f>
        <v>17</v>
      </c>
    </row>
    <row r="2176" spans="1:19" ht="45" customHeight="1" x14ac:dyDescent="0.25">
      <c r="A2176" s="4666"/>
      <c r="B2176" s="4666"/>
      <c r="C2176" s="4666"/>
      <c r="D2176" s="4666"/>
      <c r="E2176" s="4666"/>
      <c r="F2176" s="4666"/>
      <c r="G2176" s="4666"/>
      <c r="H2176" s="4666"/>
      <c r="I2176" s="4666"/>
      <c r="J2176" s="4666"/>
      <c r="K2176" s="4666"/>
      <c r="L2176" s="4666"/>
      <c r="M2176" s="4666"/>
      <c r="N2176" s="4666"/>
      <c r="O2176" s="4666"/>
      <c r="P2176" s="4518" t="s">
        <v>52</v>
      </c>
      <c r="Q2176" s="4518" t="s">
        <v>53</v>
      </c>
      <c r="R2176" s="4537">
        <v>4</v>
      </c>
      <c r="S2176" s="4538">
        <f>ROUND(K2167,2)*R2176</f>
        <v>17</v>
      </c>
    </row>
    <row r="2177" spans="1:19" ht="45" customHeight="1" x14ac:dyDescent="0.25">
      <c r="A2177" s="4666"/>
      <c r="B2177" s="4666"/>
      <c r="C2177" s="4666"/>
      <c r="D2177" s="4666"/>
      <c r="E2177" s="4666"/>
      <c r="F2177" s="4666"/>
      <c r="G2177" s="4666"/>
      <c r="H2177" s="4666"/>
      <c r="I2177" s="4666"/>
      <c r="J2177" s="4666"/>
      <c r="K2177" s="4666"/>
      <c r="L2177" s="4666"/>
      <c r="M2177" s="4666"/>
      <c r="N2177" s="4666"/>
      <c r="O2177" s="4666"/>
      <c r="P2177" s="4518" t="s">
        <v>54</v>
      </c>
      <c r="Q2177" s="4518" t="s">
        <v>55</v>
      </c>
      <c r="R2177" s="4539">
        <v>4</v>
      </c>
      <c r="S2177" s="4540">
        <f>ROUND(K2167,2)*R2177</f>
        <v>17</v>
      </c>
    </row>
    <row r="2178" spans="1:19" ht="45" customHeight="1" x14ac:dyDescent="0.25">
      <c r="A2178" s="4666"/>
      <c r="B2178" s="4666"/>
      <c r="C2178" s="4666"/>
      <c r="D2178" s="4666"/>
      <c r="E2178" s="4666"/>
      <c r="F2178" s="4666"/>
      <c r="G2178" s="4666"/>
      <c r="H2178" s="4666"/>
      <c r="I2178" s="4666"/>
      <c r="J2178" s="4666"/>
      <c r="K2178" s="4666"/>
      <c r="L2178" s="4666"/>
      <c r="M2178" s="4666"/>
      <c r="N2178" s="4666"/>
      <c r="O2178" s="4666"/>
      <c r="P2178" s="4518" t="s">
        <v>56</v>
      </c>
      <c r="Q2178" s="4518" t="s">
        <v>57</v>
      </c>
      <c r="R2178" s="4541">
        <v>4</v>
      </c>
      <c r="S2178" s="4542">
        <f>ROUND(K2167,2)*R2178</f>
        <v>17</v>
      </c>
    </row>
    <row r="2179" spans="1:19" ht="45" customHeight="1" x14ac:dyDescent="0.25">
      <c r="A2179" s="4680" t="s">
        <v>23</v>
      </c>
      <c r="B2179" s="4680" t="s">
        <v>589</v>
      </c>
      <c r="C2179" s="4680" t="s">
        <v>25</v>
      </c>
      <c r="D2179" s="4680" t="s">
        <v>590</v>
      </c>
      <c r="E2179" s="4680" t="s">
        <v>591</v>
      </c>
      <c r="F2179" s="4681">
        <f>R2179+R2180+R2181+R2182+R2183+R2184+R2185+R2186+R2187+R2188+R2189+R2190</f>
        <v>569.52</v>
      </c>
      <c r="G2179" s="4680" t="s">
        <v>28</v>
      </c>
      <c r="H2179" s="4682">
        <v>5.85</v>
      </c>
      <c r="I2179" s="4683">
        <v>5.85</v>
      </c>
      <c r="J2179" s="4684">
        <v>0.2288</v>
      </c>
      <c r="K2179" s="4685">
        <f>ROUND(I2179,2)+(ROUND(I2179,2)*J2179)</f>
        <v>7.1884799999999993</v>
      </c>
      <c r="L2179" s="4686">
        <f>ROUND(S2179,2)+ROUND(S2180,2)+ROUND(S2181,2)+ROUND(S2182,2)+ROUND(S2183,2)+ROUND(S2184,2)+ROUND(S2185,2)+ROUND(S2186,2)+ROUND(S2187,2)+ROUND(S2188,2)+ROUND(S2189,2)+ROUND(S2190,2)</f>
        <v>4094.8799999999992</v>
      </c>
      <c r="M2179" s="4680"/>
      <c r="N2179" s="4680" t="s">
        <v>576</v>
      </c>
      <c r="O2179" s="4680" t="s">
        <v>572</v>
      </c>
      <c r="P2179" s="4543" t="s">
        <v>20</v>
      </c>
      <c r="Q2179" s="4543" t="s">
        <v>29</v>
      </c>
      <c r="R2179" s="4544">
        <v>47.46</v>
      </c>
      <c r="S2179" s="4545">
        <f>ROUND(K2179,2)*R2179</f>
        <v>341.23740000000004</v>
      </c>
    </row>
    <row r="2180" spans="1:19" ht="45" customHeight="1" x14ac:dyDescent="0.25">
      <c r="A2180" s="4666"/>
      <c r="B2180" s="4666"/>
      <c r="C2180" s="4666"/>
      <c r="D2180" s="4666"/>
      <c r="E2180" s="4666"/>
      <c r="F2180" s="4666"/>
      <c r="G2180" s="4666"/>
      <c r="H2180" s="4666"/>
      <c r="I2180" s="4666"/>
      <c r="J2180" s="4666"/>
      <c r="K2180" s="4666"/>
      <c r="L2180" s="4666"/>
      <c r="M2180" s="4666"/>
      <c r="N2180" s="4666"/>
      <c r="O2180" s="4666"/>
      <c r="P2180" s="4543" t="s">
        <v>30</v>
      </c>
      <c r="Q2180" s="4543" t="s">
        <v>37</v>
      </c>
      <c r="R2180" s="4546">
        <v>47.46</v>
      </c>
      <c r="S2180" s="4547">
        <f>ROUND(K2179,2)*R2180</f>
        <v>341.23740000000004</v>
      </c>
    </row>
    <row r="2181" spans="1:19" ht="45" customHeight="1" x14ac:dyDescent="0.25">
      <c r="A2181" s="4666"/>
      <c r="B2181" s="4666"/>
      <c r="C2181" s="4666"/>
      <c r="D2181" s="4666"/>
      <c r="E2181" s="4666"/>
      <c r="F2181" s="4666"/>
      <c r="G2181" s="4666"/>
      <c r="H2181" s="4666"/>
      <c r="I2181" s="4666"/>
      <c r="J2181" s="4666"/>
      <c r="K2181" s="4666"/>
      <c r="L2181" s="4666"/>
      <c r="M2181" s="4666"/>
      <c r="N2181" s="4666"/>
      <c r="O2181" s="4666"/>
      <c r="P2181" s="4543" t="s">
        <v>38</v>
      </c>
      <c r="Q2181" s="4543" t="s">
        <v>39</v>
      </c>
      <c r="R2181" s="4548">
        <v>47.46</v>
      </c>
      <c r="S2181" s="4549">
        <f>ROUND(K2179,2)*R2181</f>
        <v>341.23740000000004</v>
      </c>
    </row>
    <row r="2182" spans="1:19" ht="45" customHeight="1" x14ac:dyDescent="0.25">
      <c r="A2182" s="4666"/>
      <c r="B2182" s="4666"/>
      <c r="C2182" s="4666"/>
      <c r="D2182" s="4666"/>
      <c r="E2182" s="4666"/>
      <c r="F2182" s="4666"/>
      <c r="G2182" s="4666"/>
      <c r="H2182" s="4666"/>
      <c r="I2182" s="4666"/>
      <c r="J2182" s="4666"/>
      <c r="K2182" s="4666"/>
      <c r="L2182" s="4666"/>
      <c r="M2182" s="4666"/>
      <c r="N2182" s="4666"/>
      <c r="O2182" s="4666"/>
      <c r="P2182" s="4543" t="s">
        <v>40</v>
      </c>
      <c r="Q2182" s="4543" t="s">
        <v>41</v>
      </c>
      <c r="R2182" s="4550">
        <v>47.46</v>
      </c>
      <c r="S2182" s="4551">
        <f>ROUND(K2179,2)*R2182</f>
        <v>341.23740000000004</v>
      </c>
    </row>
    <row r="2183" spans="1:19" ht="45" customHeight="1" x14ac:dyDescent="0.25">
      <c r="A2183" s="4666"/>
      <c r="B2183" s="4666"/>
      <c r="C2183" s="4666"/>
      <c r="D2183" s="4666"/>
      <c r="E2183" s="4666"/>
      <c r="F2183" s="4666"/>
      <c r="G2183" s="4666"/>
      <c r="H2183" s="4666"/>
      <c r="I2183" s="4666"/>
      <c r="J2183" s="4666"/>
      <c r="K2183" s="4666"/>
      <c r="L2183" s="4666"/>
      <c r="M2183" s="4666"/>
      <c r="N2183" s="4666"/>
      <c r="O2183" s="4666"/>
      <c r="P2183" s="4543" t="s">
        <v>42</v>
      </c>
      <c r="Q2183" s="4543" t="s">
        <v>43</v>
      </c>
      <c r="R2183" s="4552">
        <v>47.46</v>
      </c>
      <c r="S2183" s="4553">
        <f>ROUND(K2179,2)*R2183</f>
        <v>341.23740000000004</v>
      </c>
    </row>
    <row r="2184" spans="1:19" ht="45" customHeight="1" x14ac:dyDescent="0.25">
      <c r="A2184" s="4666"/>
      <c r="B2184" s="4666"/>
      <c r="C2184" s="4666"/>
      <c r="D2184" s="4666"/>
      <c r="E2184" s="4666"/>
      <c r="F2184" s="4666"/>
      <c r="G2184" s="4666"/>
      <c r="H2184" s="4666"/>
      <c r="I2184" s="4666"/>
      <c r="J2184" s="4666"/>
      <c r="K2184" s="4666"/>
      <c r="L2184" s="4666"/>
      <c r="M2184" s="4666"/>
      <c r="N2184" s="4666"/>
      <c r="O2184" s="4666"/>
      <c r="P2184" s="4543" t="s">
        <v>44</v>
      </c>
      <c r="Q2184" s="4543" t="s">
        <v>45</v>
      </c>
      <c r="R2184" s="4554">
        <v>47.46</v>
      </c>
      <c r="S2184" s="4555">
        <f>ROUND(K2179,2)*R2184</f>
        <v>341.23740000000004</v>
      </c>
    </row>
    <row r="2185" spans="1:19" ht="45" customHeight="1" x14ac:dyDescent="0.25">
      <c r="A2185" s="4666"/>
      <c r="B2185" s="4666"/>
      <c r="C2185" s="4666"/>
      <c r="D2185" s="4666"/>
      <c r="E2185" s="4666"/>
      <c r="F2185" s="4666"/>
      <c r="G2185" s="4666"/>
      <c r="H2185" s="4666"/>
      <c r="I2185" s="4666"/>
      <c r="J2185" s="4666"/>
      <c r="K2185" s="4666"/>
      <c r="L2185" s="4666"/>
      <c r="M2185" s="4666"/>
      <c r="N2185" s="4666"/>
      <c r="O2185" s="4666"/>
      <c r="P2185" s="4543" t="s">
        <v>46</v>
      </c>
      <c r="Q2185" s="4543" t="s">
        <v>47</v>
      </c>
      <c r="R2185" s="4556">
        <v>47.46</v>
      </c>
      <c r="S2185" s="4557">
        <f>ROUND(K2179,2)*R2185</f>
        <v>341.23740000000004</v>
      </c>
    </row>
    <row r="2186" spans="1:19" ht="45" customHeight="1" x14ac:dyDescent="0.25">
      <c r="A2186" s="4666"/>
      <c r="B2186" s="4666"/>
      <c r="C2186" s="4666"/>
      <c r="D2186" s="4666"/>
      <c r="E2186" s="4666"/>
      <c r="F2186" s="4666"/>
      <c r="G2186" s="4666"/>
      <c r="H2186" s="4666"/>
      <c r="I2186" s="4666"/>
      <c r="J2186" s="4666"/>
      <c r="K2186" s="4666"/>
      <c r="L2186" s="4666"/>
      <c r="M2186" s="4666"/>
      <c r="N2186" s="4666"/>
      <c r="O2186" s="4666"/>
      <c r="P2186" s="4543" t="s">
        <v>48</v>
      </c>
      <c r="Q2186" s="4543" t="s">
        <v>49</v>
      </c>
      <c r="R2186" s="4558">
        <v>47.46</v>
      </c>
      <c r="S2186" s="4559">
        <f>ROUND(K2179,2)*R2186</f>
        <v>341.23740000000004</v>
      </c>
    </row>
    <row r="2187" spans="1:19" ht="45" customHeight="1" x14ac:dyDescent="0.25">
      <c r="A2187" s="4666"/>
      <c r="B2187" s="4666"/>
      <c r="C2187" s="4666"/>
      <c r="D2187" s="4666"/>
      <c r="E2187" s="4666"/>
      <c r="F2187" s="4666"/>
      <c r="G2187" s="4666"/>
      <c r="H2187" s="4666"/>
      <c r="I2187" s="4666"/>
      <c r="J2187" s="4666"/>
      <c r="K2187" s="4666"/>
      <c r="L2187" s="4666"/>
      <c r="M2187" s="4666"/>
      <c r="N2187" s="4666"/>
      <c r="O2187" s="4666"/>
      <c r="P2187" s="4543" t="s">
        <v>50</v>
      </c>
      <c r="Q2187" s="4543" t="s">
        <v>51</v>
      </c>
      <c r="R2187" s="4560">
        <v>47.46</v>
      </c>
      <c r="S2187" s="4561">
        <f>ROUND(K2179,2)*R2187</f>
        <v>341.23740000000004</v>
      </c>
    </row>
    <row r="2188" spans="1:19" ht="45" customHeight="1" x14ac:dyDescent="0.25">
      <c r="A2188" s="4666"/>
      <c r="B2188" s="4666"/>
      <c r="C2188" s="4666"/>
      <c r="D2188" s="4666"/>
      <c r="E2188" s="4666"/>
      <c r="F2188" s="4666"/>
      <c r="G2188" s="4666"/>
      <c r="H2188" s="4666"/>
      <c r="I2188" s="4666"/>
      <c r="J2188" s="4666"/>
      <c r="K2188" s="4666"/>
      <c r="L2188" s="4666"/>
      <c r="M2188" s="4666"/>
      <c r="N2188" s="4666"/>
      <c r="O2188" s="4666"/>
      <c r="P2188" s="4543" t="s">
        <v>52</v>
      </c>
      <c r="Q2188" s="4543" t="s">
        <v>53</v>
      </c>
      <c r="R2188" s="4562">
        <v>47.46</v>
      </c>
      <c r="S2188" s="4563">
        <f>ROUND(K2179,2)*R2188</f>
        <v>341.23740000000004</v>
      </c>
    </row>
    <row r="2189" spans="1:19" ht="45" customHeight="1" x14ac:dyDescent="0.25">
      <c r="A2189" s="4666"/>
      <c r="B2189" s="4666"/>
      <c r="C2189" s="4666"/>
      <c r="D2189" s="4666"/>
      <c r="E2189" s="4666"/>
      <c r="F2189" s="4666"/>
      <c r="G2189" s="4666"/>
      <c r="H2189" s="4666"/>
      <c r="I2189" s="4666"/>
      <c r="J2189" s="4666"/>
      <c r="K2189" s="4666"/>
      <c r="L2189" s="4666"/>
      <c r="M2189" s="4666"/>
      <c r="N2189" s="4666"/>
      <c r="O2189" s="4666"/>
      <c r="P2189" s="4543" t="s">
        <v>54</v>
      </c>
      <c r="Q2189" s="4543" t="s">
        <v>55</v>
      </c>
      <c r="R2189" s="4564">
        <v>47.46</v>
      </c>
      <c r="S2189" s="4565">
        <f>ROUND(K2179,2)*R2189</f>
        <v>341.23740000000004</v>
      </c>
    </row>
    <row r="2190" spans="1:19" ht="45" customHeight="1" x14ac:dyDescent="0.25">
      <c r="A2190" s="4666"/>
      <c r="B2190" s="4666"/>
      <c r="C2190" s="4666"/>
      <c r="D2190" s="4666"/>
      <c r="E2190" s="4666"/>
      <c r="F2190" s="4666"/>
      <c r="G2190" s="4666"/>
      <c r="H2190" s="4666"/>
      <c r="I2190" s="4666"/>
      <c r="J2190" s="4666"/>
      <c r="K2190" s="4666"/>
      <c r="L2190" s="4666"/>
      <c r="M2190" s="4666"/>
      <c r="N2190" s="4666"/>
      <c r="O2190" s="4666"/>
      <c r="P2190" s="4543" t="s">
        <v>56</v>
      </c>
      <c r="Q2190" s="4543" t="s">
        <v>57</v>
      </c>
      <c r="R2190" s="4566">
        <v>47.46</v>
      </c>
      <c r="S2190" s="4567">
        <f>ROUND(K2179,2)*R2190</f>
        <v>341.23740000000004</v>
      </c>
    </row>
    <row r="2191" spans="1:19" ht="45" customHeight="1" x14ac:dyDescent="0.25">
      <c r="A2191" s="4687" t="s">
        <v>23</v>
      </c>
      <c r="B2191" s="4687" t="s">
        <v>592</v>
      </c>
      <c r="C2191" s="4687" t="s">
        <v>25</v>
      </c>
      <c r="D2191" s="4687" t="s">
        <v>593</v>
      </c>
      <c r="E2191" s="4687" t="s">
        <v>594</v>
      </c>
      <c r="F2191" s="4688">
        <f>R2191+R2192+R2193+R2194+R2195+R2196+R2197+R2198+R2199+R2200+R2201+R2202</f>
        <v>201.60000000000005</v>
      </c>
      <c r="G2191" s="4687" t="s">
        <v>28</v>
      </c>
      <c r="H2191" s="4689">
        <v>1.0900000000000001</v>
      </c>
      <c r="I2191" s="4690">
        <v>1.0900000000000001</v>
      </c>
      <c r="J2191" s="4691">
        <v>0.2288</v>
      </c>
      <c r="K2191" s="4692">
        <f>ROUND(I2191,2)+(ROUND(I2191,2)*J2191)</f>
        <v>1.3393920000000001</v>
      </c>
      <c r="L2191" s="4693">
        <f>ROUND(S2191,2)+ROUND(S2192,2)+ROUND(S2193,2)+ROUND(S2194,2)+ROUND(S2195,2)+ROUND(S2196,2)+ROUND(S2197,2)+ROUND(S2198,2)+ROUND(S2199,2)+ROUND(S2200,2)+ROUND(S2201,2)+ROUND(S2202,2)</f>
        <v>270.11999999999995</v>
      </c>
      <c r="M2191" s="4687"/>
      <c r="N2191" s="4687" t="s">
        <v>576</v>
      </c>
      <c r="O2191" s="4687" t="s">
        <v>572</v>
      </c>
      <c r="P2191" s="4568" t="s">
        <v>20</v>
      </c>
      <c r="Q2191" s="4568" t="s">
        <v>29</v>
      </c>
      <c r="R2191" s="4569">
        <v>16.8</v>
      </c>
      <c r="S2191" s="4570">
        <f>ROUND(K2191,2)*R2191</f>
        <v>22.512000000000004</v>
      </c>
    </row>
    <row r="2192" spans="1:19" ht="45" customHeight="1" x14ac:dyDescent="0.25">
      <c r="A2192" s="4666"/>
      <c r="B2192" s="4666"/>
      <c r="C2192" s="4666"/>
      <c r="D2192" s="4666"/>
      <c r="E2192" s="4666"/>
      <c r="F2192" s="4666"/>
      <c r="G2192" s="4666"/>
      <c r="H2192" s="4666"/>
      <c r="I2192" s="4666"/>
      <c r="J2192" s="4666"/>
      <c r="K2192" s="4666"/>
      <c r="L2192" s="4666"/>
      <c r="M2192" s="4666"/>
      <c r="N2192" s="4666"/>
      <c r="O2192" s="4666"/>
      <c r="P2192" s="4568" t="s">
        <v>30</v>
      </c>
      <c r="Q2192" s="4568" t="s">
        <v>37</v>
      </c>
      <c r="R2192" s="4571">
        <v>16.8</v>
      </c>
      <c r="S2192" s="4572">
        <f>ROUND(K2191,2)*R2192</f>
        <v>22.512000000000004</v>
      </c>
    </row>
    <row r="2193" spans="1:19" ht="45" customHeight="1" x14ac:dyDescent="0.25">
      <c r="A2193" s="4666"/>
      <c r="B2193" s="4666"/>
      <c r="C2193" s="4666"/>
      <c r="D2193" s="4666"/>
      <c r="E2193" s="4666"/>
      <c r="F2193" s="4666"/>
      <c r="G2193" s="4666"/>
      <c r="H2193" s="4666"/>
      <c r="I2193" s="4666"/>
      <c r="J2193" s="4666"/>
      <c r="K2193" s="4666"/>
      <c r="L2193" s="4666"/>
      <c r="M2193" s="4666"/>
      <c r="N2193" s="4666"/>
      <c r="O2193" s="4666"/>
      <c r="P2193" s="4568" t="s">
        <v>38</v>
      </c>
      <c r="Q2193" s="4568" t="s">
        <v>39</v>
      </c>
      <c r="R2193" s="4573">
        <v>16.8</v>
      </c>
      <c r="S2193" s="4574">
        <f>ROUND(K2191,2)*R2193</f>
        <v>22.512000000000004</v>
      </c>
    </row>
    <row r="2194" spans="1:19" ht="45" customHeight="1" x14ac:dyDescent="0.25">
      <c r="A2194" s="4666"/>
      <c r="B2194" s="4666"/>
      <c r="C2194" s="4666"/>
      <c r="D2194" s="4666"/>
      <c r="E2194" s="4666"/>
      <c r="F2194" s="4666"/>
      <c r="G2194" s="4666"/>
      <c r="H2194" s="4666"/>
      <c r="I2194" s="4666"/>
      <c r="J2194" s="4666"/>
      <c r="K2194" s="4666"/>
      <c r="L2194" s="4666"/>
      <c r="M2194" s="4666"/>
      <c r="N2194" s="4666"/>
      <c r="O2194" s="4666"/>
      <c r="P2194" s="4568" t="s">
        <v>40</v>
      </c>
      <c r="Q2194" s="4568" t="s">
        <v>41</v>
      </c>
      <c r="R2194" s="4575">
        <v>16.8</v>
      </c>
      <c r="S2194" s="4576">
        <f>ROUND(K2191,2)*R2194</f>
        <v>22.512000000000004</v>
      </c>
    </row>
    <row r="2195" spans="1:19" ht="45" customHeight="1" x14ac:dyDescent="0.25">
      <c r="A2195" s="4666"/>
      <c r="B2195" s="4666"/>
      <c r="C2195" s="4666"/>
      <c r="D2195" s="4666"/>
      <c r="E2195" s="4666"/>
      <c r="F2195" s="4666"/>
      <c r="G2195" s="4666"/>
      <c r="H2195" s="4666"/>
      <c r="I2195" s="4666"/>
      <c r="J2195" s="4666"/>
      <c r="K2195" s="4666"/>
      <c r="L2195" s="4666"/>
      <c r="M2195" s="4666"/>
      <c r="N2195" s="4666"/>
      <c r="O2195" s="4666"/>
      <c r="P2195" s="4568" t="s">
        <v>42</v>
      </c>
      <c r="Q2195" s="4568" t="s">
        <v>43</v>
      </c>
      <c r="R2195" s="4577">
        <v>16.8</v>
      </c>
      <c r="S2195" s="4578">
        <f>ROUND(K2191,2)*R2195</f>
        <v>22.512000000000004</v>
      </c>
    </row>
    <row r="2196" spans="1:19" ht="45" customHeight="1" x14ac:dyDescent="0.25">
      <c r="A2196" s="4666"/>
      <c r="B2196" s="4666"/>
      <c r="C2196" s="4666"/>
      <c r="D2196" s="4666"/>
      <c r="E2196" s="4666"/>
      <c r="F2196" s="4666"/>
      <c r="G2196" s="4666"/>
      <c r="H2196" s="4666"/>
      <c r="I2196" s="4666"/>
      <c r="J2196" s="4666"/>
      <c r="K2196" s="4666"/>
      <c r="L2196" s="4666"/>
      <c r="M2196" s="4666"/>
      <c r="N2196" s="4666"/>
      <c r="O2196" s="4666"/>
      <c r="P2196" s="4568" t="s">
        <v>44</v>
      </c>
      <c r="Q2196" s="4568" t="s">
        <v>45</v>
      </c>
      <c r="R2196" s="4579">
        <v>16.8</v>
      </c>
      <c r="S2196" s="4580">
        <f>ROUND(K2191,2)*R2196</f>
        <v>22.512000000000004</v>
      </c>
    </row>
    <row r="2197" spans="1:19" ht="45" customHeight="1" x14ac:dyDescent="0.25">
      <c r="A2197" s="4666"/>
      <c r="B2197" s="4666"/>
      <c r="C2197" s="4666"/>
      <c r="D2197" s="4666"/>
      <c r="E2197" s="4666"/>
      <c r="F2197" s="4666"/>
      <c r="G2197" s="4666"/>
      <c r="H2197" s="4666"/>
      <c r="I2197" s="4666"/>
      <c r="J2197" s="4666"/>
      <c r="K2197" s="4666"/>
      <c r="L2197" s="4666"/>
      <c r="M2197" s="4666"/>
      <c r="N2197" s="4666"/>
      <c r="O2197" s="4666"/>
      <c r="P2197" s="4568" t="s">
        <v>46</v>
      </c>
      <c r="Q2197" s="4568" t="s">
        <v>47</v>
      </c>
      <c r="R2197" s="4581">
        <v>16.8</v>
      </c>
      <c r="S2197" s="4582">
        <f>ROUND(K2191,2)*R2197</f>
        <v>22.512000000000004</v>
      </c>
    </row>
    <row r="2198" spans="1:19" ht="45" customHeight="1" x14ac:dyDescent="0.25">
      <c r="A2198" s="4666"/>
      <c r="B2198" s="4666"/>
      <c r="C2198" s="4666"/>
      <c r="D2198" s="4666"/>
      <c r="E2198" s="4666"/>
      <c r="F2198" s="4666"/>
      <c r="G2198" s="4666"/>
      <c r="H2198" s="4666"/>
      <c r="I2198" s="4666"/>
      <c r="J2198" s="4666"/>
      <c r="K2198" s="4666"/>
      <c r="L2198" s="4666"/>
      <c r="M2198" s="4666"/>
      <c r="N2198" s="4666"/>
      <c r="O2198" s="4666"/>
      <c r="P2198" s="4568" t="s">
        <v>48</v>
      </c>
      <c r="Q2198" s="4568" t="s">
        <v>49</v>
      </c>
      <c r="R2198" s="4583">
        <v>16.8</v>
      </c>
      <c r="S2198" s="4584">
        <f>ROUND(K2191,2)*R2198</f>
        <v>22.512000000000004</v>
      </c>
    </row>
    <row r="2199" spans="1:19" ht="45" customHeight="1" x14ac:dyDescent="0.25">
      <c r="A2199" s="4666"/>
      <c r="B2199" s="4666"/>
      <c r="C2199" s="4666"/>
      <c r="D2199" s="4666"/>
      <c r="E2199" s="4666"/>
      <c r="F2199" s="4666"/>
      <c r="G2199" s="4666"/>
      <c r="H2199" s="4666"/>
      <c r="I2199" s="4666"/>
      <c r="J2199" s="4666"/>
      <c r="K2199" s="4666"/>
      <c r="L2199" s="4666"/>
      <c r="M2199" s="4666"/>
      <c r="N2199" s="4666"/>
      <c r="O2199" s="4666"/>
      <c r="P2199" s="4568" t="s">
        <v>50</v>
      </c>
      <c r="Q2199" s="4568" t="s">
        <v>51</v>
      </c>
      <c r="R2199" s="4585">
        <v>16.8</v>
      </c>
      <c r="S2199" s="4586">
        <f>ROUND(K2191,2)*R2199</f>
        <v>22.512000000000004</v>
      </c>
    </row>
    <row r="2200" spans="1:19" ht="45" customHeight="1" x14ac:dyDescent="0.25">
      <c r="A2200" s="4666"/>
      <c r="B2200" s="4666"/>
      <c r="C2200" s="4666"/>
      <c r="D2200" s="4666"/>
      <c r="E2200" s="4666"/>
      <c r="F2200" s="4666"/>
      <c r="G2200" s="4666"/>
      <c r="H2200" s="4666"/>
      <c r="I2200" s="4666"/>
      <c r="J2200" s="4666"/>
      <c r="K2200" s="4666"/>
      <c r="L2200" s="4666"/>
      <c r="M2200" s="4666"/>
      <c r="N2200" s="4666"/>
      <c r="O2200" s="4666"/>
      <c r="P2200" s="4568" t="s">
        <v>52</v>
      </c>
      <c r="Q2200" s="4568" t="s">
        <v>53</v>
      </c>
      <c r="R2200" s="4587">
        <v>16.8</v>
      </c>
      <c r="S2200" s="4588">
        <f>ROUND(K2191,2)*R2200</f>
        <v>22.512000000000004</v>
      </c>
    </row>
    <row r="2201" spans="1:19" ht="45" customHeight="1" x14ac:dyDescent="0.25">
      <c r="A2201" s="4666"/>
      <c r="B2201" s="4666"/>
      <c r="C2201" s="4666"/>
      <c r="D2201" s="4666"/>
      <c r="E2201" s="4666"/>
      <c r="F2201" s="4666"/>
      <c r="G2201" s="4666"/>
      <c r="H2201" s="4666"/>
      <c r="I2201" s="4666"/>
      <c r="J2201" s="4666"/>
      <c r="K2201" s="4666"/>
      <c r="L2201" s="4666"/>
      <c r="M2201" s="4666"/>
      <c r="N2201" s="4666"/>
      <c r="O2201" s="4666"/>
      <c r="P2201" s="4568" t="s">
        <v>54</v>
      </c>
      <c r="Q2201" s="4568" t="s">
        <v>55</v>
      </c>
      <c r="R2201" s="4589">
        <v>16.8</v>
      </c>
      <c r="S2201" s="4590">
        <f>ROUND(K2191,2)*R2201</f>
        <v>22.512000000000004</v>
      </c>
    </row>
    <row r="2202" spans="1:19" ht="45" customHeight="1" x14ac:dyDescent="0.25">
      <c r="A2202" s="4666"/>
      <c r="B2202" s="4666"/>
      <c r="C2202" s="4666"/>
      <c r="D2202" s="4666"/>
      <c r="E2202" s="4666"/>
      <c r="F2202" s="4666"/>
      <c r="G2202" s="4666"/>
      <c r="H2202" s="4666"/>
      <c r="I2202" s="4666"/>
      <c r="J2202" s="4666"/>
      <c r="K2202" s="4666"/>
      <c r="L2202" s="4666"/>
      <c r="M2202" s="4666"/>
      <c r="N2202" s="4666"/>
      <c r="O2202" s="4666"/>
      <c r="P2202" s="4568" t="s">
        <v>56</v>
      </c>
      <c r="Q2202" s="4568" t="s">
        <v>57</v>
      </c>
      <c r="R2202" s="4591">
        <v>16.8</v>
      </c>
      <c r="S2202" s="4592">
        <f>ROUND(K2191,2)*R2202</f>
        <v>22.512000000000004</v>
      </c>
    </row>
    <row r="2203" spans="1:19" ht="45" customHeight="1" x14ac:dyDescent="0.25">
      <c r="A2203" s="4665" t="s">
        <v>23</v>
      </c>
      <c r="B2203" s="4665" t="s">
        <v>595</v>
      </c>
      <c r="C2203" s="4665" t="s">
        <v>25</v>
      </c>
      <c r="D2203" s="4665" t="s">
        <v>596</v>
      </c>
      <c r="E2203" s="4665" t="s">
        <v>597</v>
      </c>
      <c r="F2203" s="4667">
        <f>R2203+R2204+R2205+R2206+R2207+R2208+R2209+R2210+R2211+R2212+R2213+R2214</f>
        <v>191.03999999999996</v>
      </c>
      <c r="G2203" s="4665" t="s">
        <v>28</v>
      </c>
      <c r="H2203" s="4668">
        <v>1.78</v>
      </c>
      <c r="I2203" s="4669">
        <v>1.78</v>
      </c>
      <c r="J2203" s="4670">
        <v>0.2288</v>
      </c>
      <c r="K2203" s="4671">
        <f>ROUND(I2203,2)+(ROUND(I2203,2)*J2203)</f>
        <v>2.1872639999999999</v>
      </c>
      <c r="L2203" s="4672">
        <f>ROUND(S2203,2)+ROUND(S2204,2)+ROUND(S2205,2)+ROUND(S2206,2)+ROUND(S2207,2)+ROUND(S2208,2)+ROUND(S2209,2)+ROUND(S2210,2)+ROUND(S2211,2)+ROUND(S2212,2)+ROUND(S2213,2)+ROUND(S2214,2)</f>
        <v>418.32000000000011</v>
      </c>
      <c r="M2203" s="4665"/>
      <c r="N2203" s="4665" t="s">
        <v>576</v>
      </c>
      <c r="O2203" s="4665" t="s">
        <v>572</v>
      </c>
      <c r="P2203" s="4593" t="s">
        <v>20</v>
      </c>
      <c r="Q2203" s="4593" t="s">
        <v>29</v>
      </c>
      <c r="R2203" s="4594">
        <v>15.92</v>
      </c>
      <c r="S2203" s="4595">
        <f>ROUND(K2203,2)*R2203</f>
        <v>34.864800000000002</v>
      </c>
    </row>
    <row r="2204" spans="1:19" ht="45" customHeight="1" x14ac:dyDescent="0.25">
      <c r="A2204" s="4666"/>
      <c r="B2204" s="4666"/>
      <c r="C2204" s="4666"/>
      <c r="D2204" s="4666"/>
      <c r="E2204" s="4666"/>
      <c r="F2204" s="4666"/>
      <c r="G2204" s="4666"/>
      <c r="H2204" s="4666"/>
      <c r="I2204" s="4666"/>
      <c r="J2204" s="4666"/>
      <c r="K2204" s="4666"/>
      <c r="L2204" s="4666"/>
      <c r="M2204" s="4666"/>
      <c r="N2204" s="4666"/>
      <c r="O2204" s="4666"/>
      <c r="P2204" s="4593" t="s">
        <v>30</v>
      </c>
      <c r="Q2204" s="4593" t="s">
        <v>37</v>
      </c>
      <c r="R2204" s="4596">
        <v>15.92</v>
      </c>
      <c r="S2204" s="4597">
        <f>ROUND(K2203,2)*R2204</f>
        <v>34.864800000000002</v>
      </c>
    </row>
    <row r="2205" spans="1:19" ht="45" customHeight="1" x14ac:dyDescent="0.25">
      <c r="A2205" s="4666"/>
      <c r="B2205" s="4666"/>
      <c r="C2205" s="4666"/>
      <c r="D2205" s="4666"/>
      <c r="E2205" s="4666"/>
      <c r="F2205" s="4666"/>
      <c r="G2205" s="4666"/>
      <c r="H2205" s="4666"/>
      <c r="I2205" s="4666"/>
      <c r="J2205" s="4666"/>
      <c r="K2205" s="4666"/>
      <c r="L2205" s="4666"/>
      <c r="M2205" s="4666"/>
      <c r="N2205" s="4666"/>
      <c r="O2205" s="4666"/>
      <c r="P2205" s="4593" t="s">
        <v>38</v>
      </c>
      <c r="Q2205" s="4593" t="s">
        <v>39</v>
      </c>
      <c r="R2205" s="4598">
        <v>15.92</v>
      </c>
      <c r="S2205" s="4599">
        <f>ROUND(K2203,2)*R2205</f>
        <v>34.864800000000002</v>
      </c>
    </row>
    <row r="2206" spans="1:19" ht="45" customHeight="1" x14ac:dyDescent="0.25">
      <c r="A2206" s="4666"/>
      <c r="B2206" s="4666"/>
      <c r="C2206" s="4666"/>
      <c r="D2206" s="4666"/>
      <c r="E2206" s="4666"/>
      <c r="F2206" s="4666"/>
      <c r="G2206" s="4666"/>
      <c r="H2206" s="4666"/>
      <c r="I2206" s="4666"/>
      <c r="J2206" s="4666"/>
      <c r="K2206" s="4666"/>
      <c r="L2206" s="4666"/>
      <c r="M2206" s="4666"/>
      <c r="N2206" s="4666"/>
      <c r="O2206" s="4666"/>
      <c r="P2206" s="4593" t="s">
        <v>40</v>
      </c>
      <c r="Q2206" s="4593" t="s">
        <v>41</v>
      </c>
      <c r="R2206" s="4600">
        <v>15.92</v>
      </c>
      <c r="S2206" s="4601">
        <f>ROUND(K2203,2)*R2206</f>
        <v>34.864800000000002</v>
      </c>
    </row>
    <row r="2207" spans="1:19" ht="45" customHeight="1" x14ac:dyDescent="0.25">
      <c r="A2207" s="4666"/>
      <c r="B2207" s="4666"/>
      <c r="C2207" s="4666"/>
      <c r="D2207" s="4666"/>
      <c r="E2207" s="4666"/>
      <c r="F2207" s="4666"/>
      <c r="G2207" s="4666"/>
      <c r="H2207" s="4666"/>
      <c r="I2207" s="4666"/>
      <c r="J2207" s="4666"/>
      <c r="K2207" s="4666"/>
      <c r="L2207" s="4666"/>
      <c r="M2207" s="4666"/>
      <c r="N2207" s="4666"/>
      <c r="O2207" s="4666"/>
      <c r="P2207" s="4593" t="s">
        <v>42</v>
      </c>
      <c r="Q2207" s="4593" t="s">
        <v>43</v>
      </c>
      <c r="R2207" s="4602">
        <v>15.92</v>
      </c>
      <c r="S2207" s="4603">
        <f>ROUND(K2203,2)*R2207</f>
        <v>34.864800000000002</v>
      </c>
    </row>
    <row r="2208" spans="1:19" ht="45" customHeight="1" x14ac:dyDescent="0.25">
      <c r="A2208" s="4666"/>
      <c r="B2208" s="4666"/>
      <c r="C2208" s="4666"/>
      <c r="D2208" s="4666"/>
      <c r="E2208" s="4666"/>
      <c r="F2208" s="4666"/>
      <c r="G2208" s="4666"/>
      <c r="H2208" s="4666"/>
      <c r="I2208" s="4666"/>
      <c r="J2208" s="4666"/>
      <c r="K2208" s="4666"/>
      <c r="L2208" s="4666"/>
      <c r="M2208" s="4666"/>
      <c r="N2208" s="4666"/>
      <c r="O2208" s="4666"/>
      <c r="P2208" s="4593" t="s">
        <v>44</v>
      </c>
      <c r="Q2208" s="4593" t="s">
        <v>45</v>
      </c>
      <c r="R2208" s="4604">
        <v>15.92</v>
      </c>
      <c r="S2208" s="4605">
        <f>ROUND(K2203,2)*R2208</f>
        <v>34.864800000000002</v>
      </c>
    </row>
    <row r="2209" spans="1:19" ht="45" customHeight="1" x14ac:dyDescent="0.25">
      <c r="A2209" s="4666"/>
      <c r="B2209" s="4666"/>
      <c r="C2209" s="4666"/>
      <c r="D2209" s="4666"/>
      <c r="E2209" s="4666"/>
      <c r="F2209" s="4666"/>
      <c r="G2209" s="4666"/>
      <c r="H2209" s="4666"/>
      <c r="I2209" s="4666"/>
      <c r="J2209" s="4666"/>
      <c r="K2209" s="4666"/>
      <c r="L2209" s="4666"/>
      <c r="M2209" s="4666"/>
      <c r="N2209" s="4666"/>
      <c r="O2209" s="4666"/>
      <c r="P2209" s="4593" t="s">
        <v>46</v>
      </c>
      <c r="Q2209" s="4593" t="s">
        <v>47</v>
      </c>
      <c r="R2209" s="4606">
        <v>15.92</v>
      </c>
      <c r="S2209" s="4607">
        <f>ROUND(K2203,2)*R2209</f>
        <v>34.864800000000002</v>
      </c>
    </row>
    <row r="2210" spans="1:19" ht="45" customHeight="1" x14ac:dyDescent="0.25">
      <c r="A2210" s="4666"/>
      <c r="B2210" s="4666"/>
      <c r="C2210" s="4666"/>
      <c r="D2210" s="4666"/>
      <c r="E2210" s="4666"/>
      <c r="F2210" s="4666"/>
      <c r="G2210" s="4666"/>
      <c r="H2210" s="4666"/>
      <c r="I2210" s="4666"/>
      <c r="J2210" s="4666"/>
      <c r="K2210" s="4666"/>
      <c r="L2210" s="4666"/>
      <c r="M2210" s="4666"/>
      <c r="N2210" s="4666"/>
      <c r="O2210" s="4666"/>
      <c r="P2210" s="4593" t="s">
        <v>48</v>
      </c>
      <c r="Q2210" s="4593" t="s">
        <v>49</v>
      </c>
      <c r="R2210" s="4608">
        <v>15.92</v>
      </c>
      <c r="S2210" s="4609">
        <f>ROUND(K2203,2)*R2210</f>
        <v>34.864800000000002</v>
      </c>
    </row>
    <row r="2211" spans="1:19" ht="45" customHeight="1" x14ac:dyDescent="0.25">
      <c r="A2211" s="4666"/>
      <c r="B2211" s="4666"/>
      <c r="C2211" s="4666"/>
      <c r="D2211" s="4666"/>
      <c r="E2211" s="4666"/>
      <c r="F2211" s="4666"/>
      <c r="G2211" s="4666"/>
      <c r="H2211" s="4666"/>
      <c r="I2211" s="4666"/>
      <c r="J2211" s="4666"/>
      <c r="K2211" s="4666"/>
      <c r="L2211" s="4666"/>
      <c r="M2211" s="4666"/>
      <c r="N2211" s="4666"/>
      <c r="O2211" s="4666"/>
      <c r="P2211" s="4593" t="s">
        <v>50</v>
      </c>
      <c r="Q2211" s="4593" t="s">
        <v>51</v>
      </c>
      <c r="R2211" s="4610">
        <v>15.92</v>
      </c>
      <c r="S2211" s="4611">
        <f>ROUND(K2203,2)*R2211</f>
        <v>34.864800000000002</v>
      </c>
    </row>
    <row r="2212" spans="1:19" ht="45" customHeight="1" x14ac:dyDescent="0.25">
      <c r="A2212" s="4666"/>
      <c r="B2212" s="4666"/>
      <c r="C2212" s="4666"/>
      <c r="D2212" s="4666"/>
      <c r="E2212" s="4666"/>
      <c r="F2212" s="4666"/>
      <c r="G2212" s="4666"/>
      <c r="H2212" s="4666"/>
      <c r="I2212" s="4666"/>
      <c r="J2212" s="4666"/>
      <c r="K2212" s="4666"/>
      <c r="L2212" s="4666"/>
      <c r="M2212" s="4666"/>
      <c r="N2212" s="4666"/>
      <c r="O2212" s="4666"/>
      <c r="P2212" s="4593" t="s">
        <v>52</v>
      </c>
      <c r="Q2212" s="4593" t="s">
        <v>53</v>
      </c>
      <c r="R2212" s="4612">
        <v>15.92</v>
      </c>
      <c r="S2212" s="4613">
        <f>ROUND(K2203,2)*R2212</f>
        <v>34.864800000000002</v>
      </c>
    </row>
    <row r="2213" spans="1:19" ht="45" customHeight="1" x14ac:dyDescent="0.25">
      <c r="A2213" s="4666"/>
      <c r="B2213" s="4666"/>
      <c r="C2213" s="4666"/>
      <c r="D2213" s="4666"/>
      <c r="E2213" s="4666"/>
      <c r="F2213" s="4666"/>
      <c r="G2213" s="4666"/>
      <c r="H2213" s="4666"/>
      <c r="I2213" s="4666"/>
      <c r="J2213" s="4666"/>
      <c r="K2213" s="4666"/>
      <c r="L2213" s="4666"/>
      <c r="M2213" s="4666"/>
      <c r="N2213" s="4666"/>
      <c r="O2213" s="4666"/>
      <c r="P2213" s="4593" t="s">
        <v>54</v>
      </c>
      <c r="Q2213" s="4593" t="s">
        <v>55</v>
      </c>
      <c r="R2213" s="4614">
        <v>15.92</v>
      </c>
      <c r="S2213" s="4615">
        <f>ROUND(K2203,2)*R2213</f>
        <v>34.864800000000002</v>
      </c>
    </row>
    <row r="2214" spans="1:19" ht="45" customHeight="1" x14ac:dyDescent="0.25">
      <c r="A2214" s="4666"/>
      <c r="B2214" s="4666"/>
      <c r="C2214" s="4666"/>
      <c r="D2214" s="4666"/>
      <c r="E2214" s="4666"/>
      <c r="F2214" s="4666"/>
      <c r="G2214" s="4666"/>
      <c r="H2214" s="4666"/>
      <c r="I2214" s="4666"/>
      <c r="J2214" s="4666"/>
      <c r="K2214" s="4666"/>
      <c r="L2214" s="4666"/>
      <c r="M2214" s="4666"/>
      <c r="N2214" s="4666"/>
      <c r="O2214" s="4666"/>
      <c r="P2214" s="4593" t="s">
        <v>56</v>
      </c>
      <c r="Q2214" s="4593" t="s">
        <v>57</v>
      </c>
      <c r="R2214" s="4616">
        <v>15.92</v>
      </c>
      <c r="S2214" s="4617">
        <f>ROUND(K2203,2)*R2214</f>
        <v>34.864800000000002</v>
      </c>
    </row>
    <row r="2215" spans="1:19" ht="45" customHeight="1" x14ac:dyDescent="0.25">
      <c r="A2215" s="4673" t="s">
        <v>23</v>
      </c>
      <c r="B2215" s="4673" t="s">
        <v>598</v>
      </c>
      <c r="C2215" s="4673" t="s">
        <v>25</v>
      </c>
      <c r="D2215" s="4673" t="s">
        <v>599</v>
      </c>
      <c r="E2215" s="4673" t="s">
        <v>600</v>
      </c>
      <c r="F2215" s="4674">
        <f>R2215+R2216+R2217+R2218+R2219+R2220+R2221+R2222+R2223+R2224+R2225+R2226</f>
        <v>24</v>
      </c>
      <c r="G2215" s="4673" t="s">
        <v>174</v>
      </c>
      <c r="H2215" s="4675">
        <v>10.43</v>
      </c>
      <c r="I2215" s="4676">
        <v>10.43</v>
      </c>
      <c r="J2215" s="4677">
        <v>0.2288</v>
      </c>
      <c r="K2215" s="4678">
        <f>ROUND(I2215,2)+(ROUND(I2215,2)*J2215)</f>
        <v>12.816383999999999</v>
      </c>
      <c r="L2215" s="4679">
        <f>ROUND(S2215,2)+ROUND(S2216,2)+ROUND(S2217,2)+ROUND(S2218,2)+ROUND(S2219,2)+ROUND(S2220,2)+ROUND(S2221,2)+ROUND(S2222,2)+ROUND(S2223,2)+ROUND(S2224,2)+ROUND(S2225,2)+ROUND(S2226,2)</f>
        <v>307.67999999999989</v>
      </c>
      <c r="M2215" s="4673"/>
      <c r="N2215" s="4673" t="s">
        <v>576</v>
      </c>
      <c r="O2215" s="4673" t="s">
        <v>572</v>
      </c>
      <c r="P2215" s="4618" t="s">
        <v>20</v>
      </c>
      <c r="Q2215" s="4618" t="s">
        <v>29</v>
      </c>
      <c r="R2215" s="4619">
        <v>2</v>
      </c>
      <c r="S2215" s="4620">
        <f>ROUND(K2215,2)*R2215</f>
        <v>25.64</v>
      </c>
    </row>
    <row r="2216" spans="1:19" ht="45" customHeight="1" x14ac:dyDescent="0.25">
      <c r="A2216" s="4666"/>
      <c r="B2216" s="4666"/>
      <c r="C2216" s="4666"/>
      <c r="D2216" s="4666"/>
      <c r="E2216" s="4666"/>
      <c r="F2216" s="4666"/>
      <c r="G2216" s="4666"/>
      <c r="H2216" s="4666"/>
      <c r="I2216" s="4666"/>
      <c r="J2216" s="4666"/>
      <c r="K2216" s="4666"/>
      <c r="L2216" s="4666"/>
      <c r="M2216" s="4666"/>
      <c r="N2216" s="4666"/>
      <c r="O2216" s="4666"/>
      <c r="P2216" s="4618" t="s">
        <v>30</v>
      </c>
      <c r="Q2216" s="4618" t="s">
        <v>37</v>
      </c>
      <c r="R2216" s="4621">
        <v>2</v>
      </c>
      <c r="S2216" s="4622">
        <f>ROUND(K2215,2)*R2216</f>
        <v>25.64</v>
      </c>
    </row>
    <row r="2217" spans="1:19" ht="45" customHeight="1" x14ac:dyDescent="0.25">
      <c r="A2217" s="4666"/>
      <c r="B2217" s="4666"/>
      <c r="C2217" s="4666"/>
      <c r="D2217" s="4666"/>
      <c r="E2217" s="4666"/>
      <c r="F2217" s="4666"/>
      <c r="G2217" s="4666"/>
      <c r="H2217" s="4666"/>
      <c r="I2217" s="4666"/>
      <c r="J2217" s="4666"/>
      <c r="K2217" s="4666"/>
      <c r="L2217" s="4666"/>
      <c r="M2217" s="4666"/>
      <c r="N2217" s="4666"/>
      <c r="O2217" s="4666"/>
      <c r="P2217" s="4618" t="s">
        <v>38</v>
      </c>
      <c r="Q2217" s="4618" t="s">
        <v>39</v>
      </c>
      <c r="R2217" s="4623">
        <v>2</v>
      </c>
      <c r="S2217" s="4624">
        <f>ROUND(K2215,2)*R2217</f>
        <v>25.64</v>
      </c>
    </row>
    <row r="2218" spans="1:19" ht="45" customHeight="1" x14ac:dyDescent="0.25">
      <c r="A2218" s="4666"/>
      <c r="B2218" s="4666"/>
      <c r="C2218" s="4666"/>
      <c r="D2218" s="4666"/>
      <c r="E2218" s="4666"/>
      <c r="F2218" s="4666"/>
      <c r="G2218" s="4666"/>
      <c r="H2218" s="4666"/>
      <c r="I2218" s="4666"/>
      <c r="J2218" s="4666"/>
      <c r="K2218" s="4666"/>
      <c r="L2218" s="4666"/>
      <c r="M2218" s="4666"/>
      <c r="N2218" s="4666"/>
      <c r="O2218" s="4666"/>
      <c r="P2218" s="4618" t="s">
        <v>40</v>
      </c>
      <c r="Q2218" s="4618" t="s">
        <v>41</v>
      </c>
      <c r="R2218" s="4625">
        <v>2</v>
      </c>
      <c r="S2218" s="4626">
        <f>ROUND(K2215,2)*R2218</f>
        <v>25.64</v>
      </c>
    </row>
    <row r="2219" spans="1:19" ht="45" customHeight="1" x14ac:dyDescent="0.25">
      <c r="A2219" s="4666"/>
      <c r="B2219" s="4666"/>
      <c r="C2219" s="4666"/>
      <c r="D2219" s="4666"/>
      <c r="E2219" s="4666"/>
      <c r="F2219" s="4666"/>
      <c r="G2219" s="4666"/>
      <c r="H2219" s="4666"/>
      <c r="I2219" s="4666"/>
      <c r="J2219" s="4666"/>
      <c r="K2219" s="4666"/>
      <c r="L2219" s="4666"/>
      <c r="M2219" s="4666"/>
      <c r="N2219" s="4666"/>
      <c r="O2219" s="4666"/>
      <c r="P2219" s="4618" t="s">
        <v>42</v>
      </c>
      <c r="Q2219" s="4618" t="s">
        <v>43</v>
      </c>
      <c r="R2219" s="4627">
        <v>2</v>
      </c>
      <c r="S2219" s="4628">
        <f>ROUND(K2215,2)*R2219</f>
        <v>25.64</v>
      </c>
    </row>
    <row r="2220" spans="1:19" ht="45" customHeight="1" x14ac:dyDescent="0.25">
      <c r="A2220" s="4666"/>
      <c r="B2220" s="4666"/>
      <c r="C2220" s="4666"/>
      <c r="D2220" s="4666"/>
      <c r="E2220" s="4666"/>
      <c r="F2220" s="4666"/>
      <c r="G2220" s="4666"/>
      <c r="H2220" s="4666"/>
      <c r="I2220" s="4666"/>
      <c r="J2220" s="4666"/>
      <c r="K2220" s="4666"/>
      <c r="L2220" s="4666"/>
      <c r="M2220" s="4666"/>
      <c r="N2220" s="4666"/>
      <c r="O2220" s="4666"/>
      <c r="P2220" s="4618" t="s">
        <v>44</v>
      </c>
      <c r="Q2220" s="4618" t="s">
        <v>45</v>
      </c>
      <c r="R2220" s="4629">
        <v>2</v>
      </c>
      <c r="S2220" s="4630">
        <f>ROUND(K2215,2)*R2220</f>
        <v>25.64</v>
      </c>
    </row>
    <row r="2221" spans="1:19" ht="45" customHeight="1" x14ac:dyDescent="0.25">
      <c r="A2221" s="4666"/>
      <c r="B2221" s="4666"/>
      <c r="C2221" s="4666"/>
      <c r="D2221" s="4666"/>
      <c r="E2221" s="4666"/>
      <c r="F2221" s="4666"/>
      <c r="G2221" s="4666"/>
      <c r="H2221" s="4666"/>
      <c r="I2221" s="4666"/>
      <c r="J2221" s="4666"/>
      <c r="K2221" s="4666"/>
      <c r="L2221" s="4666"/>
      <c r="M2221" s="4666"/>
      <c r="N2221" s="4666"/>
      <c r="O2221" s="4666"/>
      <c r="P2221" s="4618" t="s">
        <v>46</v>
      </c>
      <c r="Q2221" s="4618" t="s">
        <v>47</v>
      </c>
      <c r="R2221" s="4631">
        <v>2</v>
      </c>
      <c r="S2221" s="4632">
        <f>ROUND(K2215,2)*R2221</f>
        <v>25.64</v>
      </c>
    </row>
    <row r="2222" spans="1:19" ht="45" customHeight="1" x14ac:dyDescent="0.25">
      <c r="A2222" s="4666"/>
      <c r="B2222" s="4666"/>
      <c r="C2222" s="4666"/>
      <c r="D2222" s="4666"/>
      <c r="E2222" s="4666"/>
      <c r="F2222" s="4666"/>
      <c r="G2222" s="4666"/>
      <c r="H2222" s="4666"/>
      <c r="I2222" s="4666"/>
      <c r="J2222" s="4666"/>
      <c r="K2222" s="4666"/>
      <c r="L2222" s="4666"/>
      <c r="M2222" s="4666"/>
      <c r="N2222" s="4666"/>
      <c r="O2222" s="4666"/>
      <c r="P2222" s="4618" t="s">
        <v>48</v>
      </c>
      <c r="Q2222" s="4618" t="s">
        <v>49</v>
      </c>
      <c r="R2222" s="4633">
        <v>2</v>
      </c>
      <c r="S2222" s="4634">
        <f>ROUND(K2215,2)*R2222</f>
        <v>25.64</v>
      </c>
    </row>
    <row r="2223" spans="1:19" ht="45" customHeight="1" x14ac:dyDescent="0.25">
      <c r="A2223" s="4666"/>
      <c r="B2223" s="4666"/>
      <c r="C2223" s="4666"/>
      <c r="D2223" s="4666"/>
      <c r="E2223" s="4666"/>
      <c r="F2223" s="4666"/>
      <c r="G2223" s="4666"/>
      <c r="H2223" s="4666"/>
      <c r="I2223" s="4666"/>
      <c r="J2223" s="4666"/>
      <c r="K2223" s="4666"/>
      <c r="L2223" s="4666"/>
      <c r="M2223" s="4666"/>
      <c r="N2223" s="4666"/>
      <c r="O2223" s="4666"/>
      <c r="P2223" s="4618" t="s">
        <v>50</v>
      </c>
      <c r="Q2223" s="4618" t="s">
        <v>51</v>
      </c>
      <c r="R2223" s="4635">
        <v>2</v>
      </c>
      <c r="S2223" s="4636">
        <f>ROUND(K2215,2)*R2223</f>
        <v>25.64</v>
      </c>
    </row>
    <row r="2224" spans="1:19" ht="45" customHeight="1" x14ac:dyDescent="0.25">
      <c r="A2224" s="4666"/>
      <c r="B2224" s="4666"/>
      <c r="C2224" s="4666"/>
      <c r="D2224" s="4666"/>
      <c r="E2224" s="4666"/>
      <c r="F2224" s="4666"/>
      <c r="G2224" s="4666"/>
      <c r="H2224" s="4666"/>
      <c r="I2224" s="4666"/>
      <c r="J2224" s="4666"/>
      <c r="K2224" s="4666"/>
      <c r="L2224" s="4666"/>
      <c r="M2224" s="4666"/>
      <c r="N2224" s="4666"/>
      <c r="O2224" s="4666"/>
      <c r="P2224" s="4618" t="s">
        <v>52</v>
      </c>
      <c r="Q2224" s="4618" t="s">
        <v>53</v>
      </c>
      <c r="R2224" s="4637">
        <v>2</v>
      </c>
      <c r="S2224" s="4638">
        <f>ROUND(K2215,2)*R2224</f>
        <v>25.64</v>
      </c>
    </row>
    <row r="2225" spans="1:19" ht="45" customHeight="1" x14ac:dyDescent="0.25">
      <c r="A2225" s="4666"/>
      <c r="B2225" s="4666"/>
      <c r="C2225" s="4666"/>
      <c r="D2225" s="4666"/>
      <c r="E2225" s="4666"/>
      <c r="F2225" s="4666"/>
      <c r="G2225" s="4666"/>
      <c r="H2225" s="4666"/>
      <c r="I2225" s="4666"/>
      <c r="J2225" s="4666"/>
      <c r="K2225" s="4666"/>
      <c r="L2225" s="4666"/>
      <c r="M2225" s="4666"/>
      <c r="N2225" s="4666"/>
      <c r="O2225" s="4666"/>
      <c r="P2225" s="4618" t="s">
        <v>54</v>
      </c>
      <c r="Q2225" s="4618" t="s">
        <v>55</v>
      </c>
      <c r="R2225" s="4639">
        <v>2</v>
      </c>
      <c r="S2225" s="4640">
        <f>ROUND(K2215,2)*R2225</f>
        <v>25.64</v>
      </c>
    </row>
    <row r="2226" spans="1:19" ht="45" customHeight="1" x14ac:dyDescent="0.25">
      <c r="A2226" s="4666"/>
      <c r="B2226" s="4666"/>
      <c r="C2226" s="4666"/>
      <c r="D2226" s="4666"/>
      <c r="E2226" s="4666"/>
      <c r="F2226" s="4666"/>
      <c r="G2226" s="4666"/>
      <c r="H2226" s="4666"/>
      <c r="I2226" s="4666"/>
      <c r="J2226" s="4666"/>
      <c r="K2226" s="4666"/>
      <c r="L2226" s="4666"/>
      <c r="M2226" s="4666"/>
      <c r="N2226" s="4666"/>
      <c r="O2226" s="4666"/>
      <c r="P2226" s="4618" t="s">
        <v>56</v>
      </c>
      <c r="Q2226" s="4618" t="s">
        <v>57</v>
      </c>
      <c r="R2226" s="4641">
        <v>2</v>
      </c>
      <c r="S2226" s="4642">
        <f>ROUND(K2215,2)*R2226</f>
        <v>25.64</v>
      </c>
    </row>
    <row r="2227" spans="1:19" ht="45" customHeight="1" x14ac:dyDescent="0.25">
      <c r="A2227" s="4643" t="s">
        <v>21</v>
      </c>
      <c r="B2227" s="4643" t="s">
        <v>21</v>
      </c>
      <c r="C2227" s="4643" t="s">
        <v>21</v>
      </c>
      <c r="D2227" s="4643" t="s">
        <v>21</v>
      </c>
      <c r="E2227" s="4643" t="s">
        <v>21</v>
      </c>
      <c r="F2227" s="4643" t="s">
        <v>21</v>
      </c>
      <c r="G2227" s="4643" t="s">
        <v>21</v>
      </c>
      <c r="H2227" s="4643" t="s">
        <v>21</v>
      </c>
      <c r="I2227" s="4643" t="s">
        <v>21</v>
      </c>
      <c r="J2227" s="4643" t="s">
        <v>21</v>
      </c>
      <c r="K2227" s="4643" t="s">
        <v>21</v>
      </c>
      <c r="L2227" s="4643" t="s">
        <v>21</v>
      </c>
      <c r="M2227" s="4643" t="s">
        <v>21</v>
      </c>
      <c r="N2227" s="4643" t="s">
        <v>21</v>
      </c>
      <c r="O2227" s="4643" t="s">
        <v>21</v>
      </c>
      <c r="P2227" s="4643" t="s">
        <v>21</v>
      </c>
      <c r="Q2227" s="4643" t="s">
        <v>21</v>
      </c>
      <c r="R2227" s="4643" t="s">
        <v>601</v>
      </c>
      <c r="S2227" s="4644">
        <f>L2+L4+L113+L210+L247+L368+L405+L490+L563+L708+L721+L830+L963+L1000+L1361+L2118</f>
        <v>1862440.9600000002</v>
      </c>
    </row>
    <row r="2228" spans="1:19" ht="45" customHeight="1" x14ac:dyDescent="0.25">
      <c r="A2228" s="4645" t="s">
        <v>21</v>
      </c>
      <c r="B2228" s="4645" t="s">
        <v>21</v>
      </c>
      <c r="C2228" s="4645" t="s">
        <v>21</v>
      </c>
      <c r="D2228" s="4645" t="s">
        <v>21</v>
      </c>
      <c r="E2228" s="4645" t="s">
        <v>21</v>
      </c>
      <c r="F2228" s="4645" t="s">
        <v>21</v>
      </c>
      <c r="G2228" s="4645" t="s">
        <v>21</v>
      </c>
      <c r="H2228" s="4645" t="s">
        <v>21</v>
      </c>
      <c r="I2228" s="4645" t="s">
        <v>21</v>
      </c>
      <c r="J2228" s="4645" t="s">
        <v>21</v>
      </c>
      <c r="K2228" s="4645" t="s">
        <v>21</v>
      </c>
      <c r="L2228" s="4645" t="s">
        <v>21</v>
      </c>
      <c r="M2228" s="4645" t="s">
        <v>21</v>
      </c>
      <c r="N2228" s="4645" t="s">
        <v>21</v>
      </c>
      <c r="O2228" s="4645" t="s">
        <v>21</v>
      </c>
      <c r="P2228" s="4645" t="s">
        <v>21</v>
      </c>
      <c r="Q2228" s="4645" t="s">
        <v>21</v>
      </c>
      <c r="R2228" s="4645" t="s">
        <v>602</v>
      </c>
      <c r="S2228" s="4646">
        <f>ROUND(1862440.96,2)-ROUND(S2227,2)</f>
        <v>0</v>
      </c>
    </row>
  </sheetData>
  <mergeCells count="2760">
    <mergeCell ref="A5:A16"/>
    <mergeCell ref="B5:B16"/>
    <mergeCell ref="C5:C16"/>
    <mergeCell ref="D5:D16"/>
    <mergeCell ref="E5:E16"/>
    <mergeCell ref="F5:F16"/>
    <mergeCell ref="G5:G16"/>
    <mergeCell ref="H5:H16"/>
    <mergeCell ref="I5:I16"/>
    <mergeCell ref="J5:J16"/>
    <mergeCell ref="K5:K16"/>
    <mergeCell ref="L5:L16"/>
    <mergeCell ref="M5:M16"/>
    <mergeCell ref="N5:N16"/>
    <mergeCell ref="O5:O16"/>
    <mergeCell ref="A17:A28"/>
    <mergeCell ref="B17:B28"/>
    <mergeCell ref="C17:C28"/>
    <mergeCell ref="D17:D28"/>
    <mergeCell ref="E17:E28"/>
    <mergeCell ref="F17:F28"/>
    <mergeCell ref="G17:G28"/>
    <mergeCell ref="H17:H28"/>
    <mergeCell ref="I17:I28"/>
    <mergeCell ref="J17:J28"/>
    <mergeCell ref="K17:K28"/>
    <mergeCell ref="L17:L28"/>
    <mergeCell ref="M17:M28"/>
    <mergeCell ref="N17:N28"/>
    <mergeCell ref="O17:O28"/>
    <mergeCell ref="A29:A40"/>
    <mergeCell ref="B29:B40"/>
    <mergeCell ref="C29:C40"/>
    <mergeCell ref="D29:D40"/>
    <mergeCell ref="E29:E40"/>
    <mergeCell ref="F29:F40"/>
    <mergeCell ref="G29:G40"/>
    <mergeCell ref="H29:H40"/>
    <mergeCell ref="I29:I40"/>
    <mergeCell ref="J29:J40"/>
    <mergeCell ref="K29:K40"/>
    <mergeCell ref="L29:L40"/>
    <mergeCell ref="M29:M40"/>
    <mergeCell ref="N29:N40"/>
    <mergeCell ref="O29:O40"/>
    <mergeCell ref="A41:A52"/>
    <mergeCell ref="B41:B52"/>
    <mergeCell ref="C41:C52"/>
    <mergeCell ref="D41:D52"/>
    <mergeCell ref="E41:E52"/>
    <mergeCell ref="F41:F52"/>
    <mergeCell ref="G41:G52"/>
    <mergeCell ref="H41:H52"/>
    <mergeCell ref="I41:I52"/>
    <mergeCell ref="J41:J52"/>
    <mergeCell ref="K41:K52"/>
    <mergeCell ref="L41:L52"/>
    <mergeCell ref="M41:M52"/>
    <mergeCell ref="N41:N52"/>
    <mergeCell ref="O41:O52"/>
    <mergeCell ref="A53:A64"/>
    <mergeCell ref="B53:B64"/>
    <mergeCell ref="C53:C64"/>
    <mergeCell ref="D53:D64"/>
    <mergeCell ref="E53:E64"/>
    <mergeCell ref="F53:F64"/>
    <mergeCell ref="G53:G64"/>
    <mergeCell ref="H53:H64"/>
    <mergeCell ref="I53:I64"/>
    <mergeCell ref="J53:J64"/>
    <mergeCell ref="K53:K64"/>
    <mergeCell ref="L53:L64"/>
    <mergeCell ref="M53:M64"/>
    <mergeCell ref="N53:N64"/>
    <mergeCell ref="O53:O64"/>
    <mergeCell ref="A65:A76"/>
    <mergeCell ref="B65:B76"/>
    <mergeCell ref="C65:C76"/>
    <mergeCell ref="D65:D76"/>
    <mergeCell ref="E65:E76"/>
    <mergeCell ref="F65:F76"/>
    <mergeCell ref="G65:G76"/>
    <mergeCell ref="H65:H76"/>
    <mergeCell ref="I65:I76"/>
    <mergeCell ref="J65:J76"/>
    <mergeCell ref="K65:K76"/>
    <mergeCell ref="L65:L76"/>
    <mergeCell ref="M65:M76"/>
    <mergeCell ref="N65:N76"/>
    <mergeCell ref="O65:O76"/>
    <mergeCell ref="A77:A88"/>
    <mergeCell ref="B77:B88"/>
    <mergeCell ref="C77:C88"/>
    <mergeCell ref="D77:D88"/>
    <mergeCell ref="E77:E88"/>
    <mergeCell ref="F77:F88"/>
    <mergeCell ref="G77:G88"/>
    <mergeCell ref="H77:H88"/>
    <mergeCell ref="I77:I88"/>
    <mergeCell ref="J77:J88"/>
    <mergeCell ref="K77:K88"/>
    <mergeCell ref="L77:L88"/>
    <mergeCell ref="M77:M88"/>
    <mergeCell ref="N77:N88"/>
    <mergeCell ref="O77:O88"/>
    <mergeCell ref="A89:A100"/>
    <mergeCell ref="B89:B100"/>
    <mergeCell ref="C89:C100"/>
    <mergeCell ref="D89:D100"/>
    <mergeCell ref="E89:E100"/>
    <mergeCell ref="F89:F100"/>
    <mergeCell ref="G89:G100"/>
    <mergeCell ref="H89:H100"/>
    <mergeCell ref="I89:I100"/>
    <mergeCell ref="J89:J100"/>
    <mergeCell ref="K89:K100"/>
    <mergeCell ref="L89:L100"/>
    <mergeCell ref="M89:M100"/>
    <mergeCell ref="N89:N100"/>
    <mergeCell ref="O89:O100"/>
    <mergeCell ref="A101:A112"/>
    <mergeCell ref="B101:B112"/>
    <mergeCell ref="C101:C112"/>
    <mergeCell ref="D101:D112"/>
    <mergeCell ref="E101:E112"/>
    <mergeCell ref="F101:F112"/>
    <mergeCell ref="G101:G112"/>
    <mergeCell ref="H101:H112"/>
    <mergeCell ref="I101:I112"/>
    <mergeCell ref="J101:J112"/>
    <mergeCell ref="K101:K112"/>
    <mergeCell ref="L101:L112"/>
    <mergeCell ref="M101:M112"/>
    <mergeCell ref="N101:N112"/>
    <mergeCell ref="O101:O112"/>
    <mergeCell ref="A114:A125"/>
    <mergeCell ref="B114:B125"/>
    <mergeCell ref="C114:C125"/>
    <mergeCell ref="D114:D125"/>
    <mergeCell ref="E114:E125"/>
    <mergeCell ref="F114:F125"/>
    <mergeCell ref="G114:G125"/>
    <mergeCell ref="H114:H125"/>
    <mergeCell ref="I114:I125"/>
    <mergeCell ref="J114:J125"/>
    <mergeCell ref="K114:K125"/>
    <mergeCell ref="L114:L125"/>
    <mergeCell ref="M114:M125"/>
    <mergeCell ref="N114:N125"/>
    <mergeCell ref="O114:O125"/>
    <mergeCell ref="A126:A137"/>
    <mergeCell ref="B126:B137"/>
    <mergeCell ref="C126:C137"/>
    <mergeCell ref="D126:D137"/>
    <mergeCell ref="E126:E137"/>
    <mergeCell ref="F126:F137"/>
    <mergeCell ref="G126:G137"/>
    <mergeCell ref="H126:H137"/>
    <mergeCell ref="I126:I137"/>
    <mergeCell ref="J126:J137"/>
    <mergeCell ref="K126:K137"/>
    <mergeCell ref="L126:L137"/>
    <mergeCell ref="M126:M137"/>
    <mergeCell ref="N126:N137"/>
    <mergeCell ref="O126:O137"/>
    <mergeCell ref="A138:A149"/>
    <mergeCell ref="B138:B149"/>
    <mergeCell ref="C138:C149"/>
    <mergeCell ref="D138:D149"/>
    <mergeCell ref="E138:E149"/>
    <mergeCell ref="F138:F149"/>
    <mergeCell ref="G138:G149"/>
    <mergeCell ref="H138:H149"/>
    <mergeCell ref="I138:I149"/>
    <mergeCell ref="J138:J149"/>
    <mergeCell ref="K138:K149"/>
    <mergeCell ref="L138:L149"/>
    <mergeCell ref="M138:M149"/>
    <mergeCell ref="N138:N149"/>
    <mergeCell ref="O138:O149"/>
    <mergeCell ref="A150:A161"/>
    <mergeCell ref="B150:B161"/>
    <mergeCell ref="C150:C161"/>
    <mergeCell ref="D150:D161"/>
    <mergeCell ref="E150:E161"/>
    <mergeCell ref="F150:F161"/>
    <mergeCell ref="G150:G161"/>
    <mergeCell ref="H150:H161"/>
    <mergeCell ref="I150:I161"/>
    <mergeCell ref="J150:J161"/>
    <mergeCell ref="K150:K161"/>
    <mergeCell ref="L150:L161"/>
    <mergeCell ref="M150:M161"/>
    <mergeCell ref="N150:N161"/>
    <mergeCell ref="O150:O161"/>
    <mergeCell ref="A162:A173"/>
    <mergeCell ref="B162:B173"/>
    <mergeCell ref="C162:C173"/>
    <mergeCell ref="D162:D173"/>
    <mergeCell ref="E162:E173"/>
    <mergeCell ref="F162:F173"/>
    <mergeCell ref="G162:G173"/>
    <mergeCell ref="H162:H173"/>
    <mergeCell ref="I162:I173"/>
    <mergeCell ref="J162:J173"/>
    <mergeCell ref="K162:K173"/>
    <mergeCell ref="L162:L173"/>
    <mergeCell ref="M162:M173"/>
    <mergeCell ref="N162:N173"/>
    <mergeCell ref="O162:O173"/>
    <mergeCell ref="A174:A185"/>
    <mergeCell ref="B174:B185"/>
    <mergeCell ref="C174:C185"/>
    <mergeCell ref="D174:D185"/>
    <mergeCell ref="E174:E185"/>
    <mergeCell ref="F174:F185"/>
    <mergeCell ref="G174:G185"/>
    <mergeCell ref="H174:H185"/>
    <mergeCell ref="I174:I185"/>
    <mergeCell ref="J174:J185"/>
    <mergeCell ref="K174:K185"/>
    <mergeCell ref="L174:L185"/>
    <mergeCell ref="M174:M185"/>
    <mergeCell ref="N174:N185"/>
    <mergeCell ref="O174:O185"/>
    <mergeCell ref="A186:A197"/>
    <mergeCell ref="B186:B197"/>
    <mergeCell ref="C186:C197"/>
    <mergeCell ref="D186:D197"/>
    <mergeCell ref="E186:E197"/>
    <mergeCell ref="F186:F197"/>
    <mergeCell ref="G186:G197"/>
    <mergeCell ref="H186:H197"/>
    <mergeCell ref="I186:I197"/>
    <mergeCell ref="J186:J197"/>
    <mergeCell ref="K186:K197"/>
    <mergeCell ref="L186:L197"/>
    <mergeCell ref="M186:M197"/>
    <mergeCell ref="N186:N197"/>
    <mergeCell ref="O186:O197"/>
    <mergeCell ref="A198:A209"/>
    <mergeCell ref="B198:B209"/>
    <mergeCell ref="C198:C209"/>
    <mergeCell ref="D198:D209"/>
    <mergeCell ref="E198:E209"/>
    <mergeCell ref="F198:F209"/>
    <mergeCell ref="G198:G209"/>
    <mergeCell ref="H198:H209"/>
    <mergeCell ref="I198:I209"/>
    <mergeCell ref="J198:J209"/>
    <mergeCell ref="K198:K209"/>
    <mergeCell ref="L198:L209"/>
    <mergeCell ref="M198:M209"/>
    <mergeCell ref="N198:N209"/>
    <mergeCell ref="O198:O209"/>
    <mergeCell ref="A211:A222"/>
    <mergeCell ref="B211:B222"/>
    <mergeCell ref="C211:C222"/>
    <mergeCell ref="D211:D222"/>
    <mergeCell ref="E211:E222"/>
    <mergeCell ref="F211:F222"/>
    <mergeCell ref="G211:G222"/>
    <mergeCell ref="H211:H222"/>
    <mergeCell ref="I211:I222"/>
    <mergeCell ref="J211:J222"/>
    <mergeCell ref="K211:K222"/>
    <mergeCell ref="L211:L222"/>
    <mergeCell ref="M211:M222"/>
    <mergeCell ref="N211:N222"/>
    <mergeCell ref="O211:O222"/>
    <mergeCell ref="A223:A234"/>
    <mergeCell ref="B223:B234"/>
    <mergeCell ref="C223:C234"/>
    <mergeCell ref="D223:D234"/>
    <mergeCell ref="E223:E234"/>
    <mergeCell ref="F223:F234"/>
    <mergeCell ref="G223:G234"/>
    <mergeCell ref="H223:H234"/>
    <mergeCell ref="I223:I234"/>
    <mergeCell ref="J223:J234"/>
    <mergeCell ref="K223:K234"/>
    <mergeCell ref="L223:L234"/>
    <mergeCell ref="M223:M234"/>
    <mergeCell ref="N223:N234"/>
    <mergeCell ref="O223:O234"/>
    <mergeCell ref="A235:A246"/>
    <mergeCell ref="B235:B246"/>
    <mergeCell ref="C235:C246"/>
    <mergeCell ref="D235:D246"/>
    <mergeCell ref="E235:E246"/>
    <mergeCell ref="F235:F246"/>
    <mergeCell ref="G235:G246"/>
    <mergeCell ref="H235:H246"/>
    <mergeCell ref="I235:I246"/>
    <mergeCell ref="J235:J246"/>
    <mergeCell ref="K235:K246"/>
    <mergeCell ref="L235:L246"/>
    <mergeCell ref="M235:M246"/>
    <mergeCell ref="N235:N246"/>
    <mergeCell ref="O235:O246"/>
    <mergeCell ref="A248:A259"/>
    <mergeCell ref="B248:B259"/>
    <mergeCell ref="C248:C259"/>
    <mergeCell ref="D248:D259"/>
    <mergeCell ref="E248:E259"/>
    <mergeCell ref="F248:F259"/>
    <mergeCell ref="G248:G259"/>
    <mergeCell ref="H248:H259"/>
    <mergeCell ref="I248:I259"/>
    <mergeCell ref="J248:J259"/>
    <mergeCell ref="K248:K259"/>
    <mergeCell ref="L248:L259"/>
    <mergeCell ref="M248:M259"/>
    <mergeCell ref="N248:N259"/>
    <mergeCell ref="O248:O259"/>
    <mergeCell ref="A260:A271"/>
    <mergeCell ref="B260:B271"/>
    <mergeCell ref="C260:C271"/>
    <mergeCell ref="D260:D271"/>
    <mergeCell ref="E260:E271"/>
    <mergeCell ref="F260:F271"/>
    <mergeCell ref="G260:G271"/>
    <mergeCell ref="H260:H271"/>
    <mergeCell ref="I260:I271"/>
    <mergeCell ref="J260:J271"/>
    <mergeCell ref="K260:K271"/>
    <mergeCell ref="L260:L271"/>
    <mergeCell ref="M260:M271"/>
    <mergeCell ref="N260:N271"/>
    <mergeCell ref="O260:O271"/>
    <mergeCell ref="A272:A283"/>
    <mergeCell ref="B272:B283"/>
    <mergeCell ref="C272:C283"/>
    <mergeCell ref="D272:D283"/>
    <mergeCell ref="E272:E283"/>
    <mergeCell ref="F272:F283"/>
    <mergeCell ref="G272:G283"/>
    <mergeCell ref="H272:H283"/>
    <mergeCell ref="I272:I283"/>
    <mergeCell ref="J272:J283"/>
    <mergeCell ref="K272:K283"/>
    <mergeCell ref="L272:L283"/>
    <mergeCell ref="M272:M283"/>
    <mergeCell ref="N272:N283"/>
    <mergeCell ref="O272:O283"/>
    <mergeCell ref="A284:A295"/>
    <mergeCell ref="B284:B295"/>
    <mergeCell ref="C284:C295"/>
    <mergeCell ref="D284:D295"/>
    <mergeCell ref="E284:E295"/>
    <mergeCell ref="F284:F295"/>
    <mergeCell ref="G284:G295"/>
    <mergeCell ref="H284:H295"/>
    <mergeCell ref="I284:I295"/>
    <mergeCell ref="J284:J295"/>
    <mergeCell ref="K284:K295"/>
    <mergeCell ref="L284:L295"/>
    <mergeCell ref="M284:M295"/>
    <mergeCell ref="N284:N295"/>
    <mergeCell ref="O284:O295"/>
    <mergeCell ref="A296:A307"/>
    <mergeCell ref="B296:B307"/>
    <mergeCell ref="C296:C307"/>
    <mergeCell ref="D296:D307"/>
    <mergeCell ref="E296:E307"/>
    <mergeCell ref="F296:F307"/>
    <mergeCell ref="G296:G307"/>
    <mergeCell ref="H296:H307"/>
    <mergeCell ref="I296:I307"/>
    <mergeCell ref="J296:J307"/>
    <mergeCell ref="K296:K307"/>
    <mergeCell ref="L296:L307"/>
    <mergeCell ref="M296:M307"/>
    <mergeCell ref="N296:N307"/>
    <mergeCell ref="O296:O307"/>
    <mergeCell ref="A308:A319"/>
    <mergeCell ref="B308:B319"/>
    <mergeCell ref="C308:C319"/>
    <mergeCell ref="D308:D319"/>
    <mergeCell ref="E308:E319"/>
    <mergeCell ref="F308:F319"/>
    <mergeCell ref="G308:G319"/>
    <mergeCell ref="H308:H319"/>
    <mergeCell ref="I308:I319"/>
    <mergeCell ref="J308:J319"/>
    <mergeCell ref="K308:K319"/>
    <mergeCell ref="L308:L319"/>
    <mergeCell ref="M308:M319"/>
    <mergeCell ref="N308:N319"/>
    <mergeCell ref="O308:O319"/>
    <mergeCell ref="A320:A331"/>
    <mergeCell ref="B320:B331"/>
    <mergeCell ref="C320:C331"/>
    <mergeCell ref="D320:D331"/>
    <mergeCell ref="E320:E331"/>
    <mergeCell ref="F320:F331"/>
    <mergeCell ref="G320:G331"/>
    <mergeCell ref="H320:H331"/>
    <mergeCell ref="I320:I331"/>
    <mergeCell ref="J320:J331"/>
    <mergeCell ref="K320:K331"/>
    <mergeCell ref="L320:L331"/>
    <mergeCell ref="M320:M331"/>
    <mergeCell ref="N320:N331"/>
    <mergeCell ref="O320:O331"/>
    <mergeCell ref="A332:A343"/>
    <mergeCell ref="B332:B343"/>
    <mergeCell ref="C332:C343"/>
    <mergeCell ref="D332:D343"/>
    <mergeCell ref="E332:E343"/>
    <mergeCell ref="F332:F343"/>
    <mergeCell ref="G332:G343"/>
    <mergeCell ref="H332:H343"/>
    <mergeCell ref="I332:I343"/>
    <mergeCell ref="J332:J343"/>
    <mergeCell ref="K332:K343"/>
    <mergeCell ref="L332:L343"/>
    <mergeCell ref="M332:M343"/>
    <mergeCell ref="N332:N343"/>
    <mergeCell ref="O332:O343"/>
    <mergeCell ref="A344:A355"/>
    <mergeCell ref="B344:B355"/>
    <mergeCell ref="C344:C355"/>
    <mergeCell ref="D344:D355"/>
    <mergeCell ref="E344:E355"/>
    <mergeCell ref="F344:F355"/>
    <mergeCell ref="G344:G355"/>
    <mergeCell ref="H344:H355"/>
    <mergeCell ref="I344:I355"/>
    <mergeCell ref="J344:J355"/>
    <mergeCell ref="K344:K355"/>
    <mergeCell ref="L344:L355"/>
    <mergeCell ref="M344:M355"/>
    <mergeCell ref="N344:N355"/>
    <mergeCell ref="O344:O355"/>
    <mergeCell ref="A356:A367"/>
    <mergeCell ref="B356:B367"/>
    <mergeCell ref="C356:C367"/>
    <mergeCell ref="D356:D367"/>
    <mergeCell ref="E356:E367"/>
    <mergeCell ref="F356:F367"/>
    <mergeCell ref="G356:G367"/>
    <mergeCell ref="H356:H367"/>
    <mergeCell ref="I356:I367"/>
    <mergeCell ref="J356:J367"/>
    <mergeCell ref="K356:K367"/>
    <mergeCell ref="L356:L367"/>
    <mergeCell ref="M356:M367"/>
    <mergeCell ref="N356:N367"/>
    <mergeCell ref="O356:O367"/>
    <mergeCell ref="A369:A380"/>
    <mergeCell ref="B369:B380"/>
    <mergeCell ref="C369:C380"/>
    <mergeCell ref="D369:D380"/>
    <mergeCell ref="E369:E380"/>
    <mergeCell ref="F369:F380"/>
    <mergeCell ref="G369:G380"/>
    <mergeCell ref="H369:H380"/>
    <mergeCell ref="I369:I380"/>
    <mergeCell ref="J369:J380"/>
    <mergeCell ref="K369:K380"/>
    <mergeCell ref="L369:L380"/>
    <mergeCell ref="M369:M380"/>
    <mergeCell ref="N369:N380"/>
    <mergeCell ref="O369:O380"/>
    <mergeCell ref="A381:A392"/>
    <mergeCell ref="B381:B392"/>
    <mergeCell ref="C381:C392"/>
    <mergeCell ref="D381:D392"/>
    <mergeCell ref="E381:E392"/>
    <mergeCell ref="F381:F392"/>
    <mergeCell ref="G381:G392"/>
    <mergeCell ref="H381:H392"/>
    <mergeCell ref="I381:I392"/>
    <mergeCell ref="J381:J392"/>
    <mergeCell ref="K381:K392"/>
    <mergeCell ref="L381:L392"/>
    <mergeCell ref="M381:M392"/>
    <mergeCell ref="N381:N392"/>
    <mergeCell ref="O381:O392"/>
    <mergeCell ref="A393:A404"/>
    <mergeCell ref="B393:B404"/>
    <mergeCell ref="C393:C404"/>
    <mergeCell ref="D393:D404"/>
    <mergeCell ref="E393:E404"/>
    <mergeCell ref="F393:F404"/>
    <mergeCell ref="G393:G404"/>
    <mergeCell ref="H393:H404"/>
    <mergeCell ref="I393:I404"/>
    <mergeCell ref="J393:J404"/>
    <mergeCell ref="K393:K404"/>
    <mergeCell ref="L393:L404"/>
    <mergeCell ref="M393:M404"/>
    <mergeCell ref="N393:N404"/>
    <mergeCell ref="O393:O404"/>
    <mergeCell ref="A406:A417"/>
    <mergeCell ref="B406:B417"/>
    <mergeCell ref="C406:C417"/>
    <mergeCell ref="D406:D417"/>
    <mergeCell ref="E406:E417"/>
    <mergeCell ref="F406:F417"/>
    <mergeCell ref="G406:G417"/>
    <mergeCell ref="H406:H417"/>
    <mergeCell ref="I406:I417"/>
    <mergeCell ref="J406:J417"/>
    <mergeCell ref="K406:K417"/>
    <mergeCell ref="L406:L417"/>
    <mergeCell ref="M406:M417"/>
    <mergeCell ref="N406:N417"/>
    <mergeCell ref="O406:O417"/>
    <mergeCell ref="A418:A429"/>
    <mergeCell ref="B418:B429"/>
    <mergeCell ref="C418:C429"/>
    <mergeCell ref="D418:D429"/>
    <mergeCell ref="E418:E429"/>
    <mergeCell ref="F418:F429"/>
    <mergeCell ref="G418:G429"/>
    <mergeCell ref="H418:H429"/>
    <mergeCell ref="I418:I429"/>
    <mergeCell ref="J418:J429"/>
    <mergeCell ref="K418:K429"/>
    <mergeCell ref="L418:L429"/>
    <mergeCell ref="M418:M429"/>
    <mergeCell ref="N418:N429"/>
    <mergeCell ref="O418:O429"/>
    <mergeCell ref="A430:A441"/>
    <mergeCell ref="B430:B441"/>
    <mergeCell ref="C430:C441"/>
    <mergeCell ref="D430:D441"/>
    <mergeCell ref="E430:E441"/>
    <mergeCell ref="F430:F441"/>
    <mergeCell ref="G430:G441"/>
    <mergeCell ref="H430:H441"/>
    <mergeCell ref="I430:I441"/>
    <mergeCell ref="J430:J441"/>
    <mergeCell ref="K430:K441"/>
    <mergeCell ref="L430:L441"/>
    <mergeCell ref="M430:M441"/>
    <mergeCell ref="N430:N441"/>
    <mergeCell ref="O430:O441"/>
    <mergeCell ref="A442:A453"/>
    <mergeCell ref="B442:B453"/>
    <mergeCell ref="C442:C453"/>
    <mergeCell ref="D442:D453"/>
    <mergeCell ref="E442:E453"/>
    <mergeCell ref="F442:F453"/>
    <mergeCell ref="G442:G453"/>
    <mergeCell ref="H442:H453"/>
    <mergeCell ref="I442:I453"/>
    <mergeCell ref="J442:J453"/>
    <mergeCell ref="K442:K453"/>
    <mergeCell ref="L442:L453"/>
    <mergeCell ref="M442:M453"/>
    <mergeCell ref="N442:N453"/>
    <mergeCell ref="O442:O453"/>
    <mergeCell ref="A454:A465"/>
    <mergeCell ref="B454:B465"/>
    <mergeCell ref="C454:C465"/>
    <mergeCell ref="D454:D465"/>
    <mergeCell ref="E454:E465"/>
    <mergeCell ref="F454:F465"/>
    <mergeCell ref="G454:G465"/>
    <mergeCell ref="H454:H465"/>
    <mergeCell ref="I454:I465"/>
    <mergeCell ref="J454:J465"/>
    <mergeCell ref="K454:K465"/>
    <mergeCell ref="L454:L465"/>
    <mergeCell ref="M454:M465"/>
    <mergeCell ref="N454:N465"/>
    <mergeCell ref="O454:O465"/>
    <mergeCell ref="A466:A477"/>
    <mergeCell ref="B466:B477"/>
    <mergeCell ref="C466:C477"/>
    <mergeCell ref="D466:D477"/>
    <mergeCell ref="E466:E477"/>
    <mergeCell ref="F466:F477"/>
    <mergeCell ref="G466:G477"/>
    <mergeCell ref="H466:H477"/>
    <mergeCell ref="I466:I477"/>
    <mergeCell ref="J466:J477"/>
    <mergeCell ref="K466:K477"/>
    <mergeCell ref="L466:L477"/>
    <mergeCell ref="M466:M477"/>
    <mergeCell ref="N466:N477"/>
    <mergeCell ref="O466:O477"/>
    <mergeCell ref="A478:A489"/>
    <mergeCell ref="B478:B489"/>
    <mergeCell ref="C478:C489"/>
    <mergeCell ref="D478:D489"/>
    <mergeCell ref="E478:E489"/>
    <mergeCell ref="F478:F489"/>
    <mergeCell ref="G478:G489"/>
    <mergeCell ref="H478:H489"/>
    <mergeCell ref="I478:I489"/>
    <mergeCell ref="J478:J489"/>
    <mergeCell ref="K478:K489"/>
    <mergeCell ref="L478:L489"/>
    <mergeCell ref="M478:M489"/>
    <mergeCell ref="N478:N489"/>
    <mergeCell ref="O478:O489"/>
    <mergeCell ref="A491:A502"/>
    <mergeCell ref="B491:B502"/>
    <mergeCell ref="C491:C502"/>
    <mergeCell ref="D491:D502"/>
    <mergeCell ref="E491:E502"/>
    <mergeCell ref="F491:F502"/>
    <mergeCell ref="G491:G502"/>
    <mergeCell ref="H491:H502"/>
    <mergeCell ref="I491:I502"/>
    <mergeCell ref="J491:J502"/>
    <mergeCell ref="K491:K502"/>
    <mergeCell ref="L491:L502"/>
    <mergeCell ref="M491:M502"/>
    <mergeCell ref="N491:N502"/>
    <mergeCell ref="O491:O502"/>
    <mergeCell ref="A503:A514"/>
    <mergeCell ref="B503:B514"/>
    <mergeCell ref="C503:C514"/>
    <mergeCell ref="D503:D514"/>
    <mergeCell ref="E503:E514"/>
    <mergeCell ref="F503:F514"/>
    <mergeCell ref="G503:G514"/>
    <mergeCell ref="H503:H514"/>
    <mergeCell ref="I503:I514"/>
    <mergeCell ref="J503:J514"/>
    <mergeCell ref="K503:K514"/>
    <mergeCell ref="L503:L514"/>
    <mergeCell ref="M503:M514"/>
    <mergeCell ref="N503:N514"/>
    <mergeCell ref="O503:O514"/>
    <mergeCell ref="A515:A526"/>
    <mergeCell ref="B515:B526"/>
    <mergeCell ref="C515:C526"/>
    <mergeCell ref="D515:D526"/>
    <mergeCell ref="E515:E526"/>
    <mergeCell ref="F515:F526"/>
    <mergeCell ref="G515:G526"/>
    <mergeCell ref="H515:H526"/>
    <mergeCell ref="I515:I526"/>
    <mergeCell ref="J515:J526"/>
    <mergeCell ref="K515:K526"/>
    <mergeCell ref="L515:L526"/>
    <mergeCell ref="M515:M526"/>
    <mergeCell ref="N515:N526"/>
    <mergeCell ref="O515:O526"/>
    <mergeCell ref="A527:A538"/>
    <mergeCell ref="B527:B538"/>
    <mergeCell ref="C527:C538"/>
    <mergeCell ref="D527:D538"/>
    <mergeCell ref="E527:E538"/>
    <mergeCell ref="F527:F538"/>
    <mergeCell ref="G527:G538"/>
    <mergeCell ref="H527:H538"/>
    <mergeCell ref="I527:I538"/>
    <mergeCell ref="J527:J538"/>
    <mergeCell ref="K527:K538"/>
    <mergeCell ref="L527:L538"/>
    <mergeCell ref="M527:M538"/>
    <mergeCell ref="N527:N538"/>
    <mergeCell ref="O527:O538"/>
    <mergeCell ref="A539:A550"/>
    <mergeCell ref="B539:B550"/>
    <mergeCell ref="C539:C550"/>
    <mergeCell ref="D539:D550"/>
    <mergeCell ref="E539:E550"/>
    <mergeCell ref="F539:F550"/>
    <mergeCell ref="G539:G550"/>
    <mergeCell ref="H539:H550"/>
    <mergeCell ref="I539:I550"/>
    <mergeCell ref="J539:J550"/>
    <mergeCell ref="K539:K550"/>
    <mergeCell ref="L539:L550"/>
    <mergeCell ref="M539:M550"/>
    <mergeCell ref="N539:N550"/>
    <mergeCell ref="O539:O550"/>
    <mergeCell ref="A551:A562"/>
    <mergeCell ref="B551:B562"/>
    <mergeCell ref="C551:C562"/>
    <mergeCell ref="D551:D562"/>
    <mergeCell ref="E551:E562"/>
    <mergeCell ref="F551:F562"/>
    <mergeCell ref="G551:G562"/>
    <mergeCell ref="H551:H562"/>
    <mergeCell ref="I551:I562"/>
    <mergeCell ref="J551:J562"/>
    <mergeCell ref="K551:K562"/>
    <mergeCell ref="L551:L562"/>
    <mergeCell ref="M551:M562"/>
    <mergeCell ref="N551:N562"/>
    <mergeCell ref="O551:O562"/>
    <mergeCell ref="A564:A575"/>
    <mergeCell ref="B564:B575"/>
    <mergeCell ref="C564:C575"/>
    <mergeCell ref="D564:D575"/>
    <mergeCell ref="E564:E575"/>
    <mergeCell ref="F564:F575"/>
    <mergeCell ref="G564:G575"/>
    <mergeCell ref="H564:H575"/>
    <mergeCell ref="I564:I575"/>
    <mergeCell ref="J564:J575"/>
    <mergeCell ref="K564:K575"/>
    <mergeCell ref="L564:L575"/>
    <mergeCell ref="M564:M575"/>
    <mergeCell ref="N564:N575"/>
    <mergeCell ref="O564:O575"/>
    <mergeCell ref="A576:A587"/>
    <mergeCell ref="B576:B587"/>
    <mergeCell ref="C576:C587"/>
    <mergeCell ref="D576:D587"/>
    <mergeCell ref="E576:E587"/>
    <mergeCell ref="F576:F587"/>
    <mergeCell ref="G576:G587"/>
    <mergeCell ref="H576:H587"/>
    <mergeCell ref="I576:I587"/>
    <mergeCell ref="J576:J587"/>
    <mergeCell ref="K576:K587"/>
    <mergeCell ref="L576:L587"/>
    <mergeCell ref="M576:M587"/>
    <mergeCell ref="N576:N587"/>
    <mergeCell ref="O576:O587"/>
    <mergeCell ref="A588:A599"/>
    <mergeCell ref="B588:B599"/>
    <mergeCell ref="C588:C599"/>
    <mergeCell ref="D588:D599"/>
    <mergeCell ref="E588:E599"/>
    <mergeCell ref="F588:F599"/>
    <mergeCell ref="G588:G599"/>
    <mergeCell ref="H588:H599"/>
    <mergeCell ref="I588:I599"/>
    <mergeCell ref="J588:J599"/>
    <mergeCell ref="K588:K599"/>
    <mergeCell ref="L588:L599"/>
    <mergeCell ref="M588:M599"/>
    <mergeCell ref="N588:N599"/>
    <mergeCell ref="O588:O599"/>
    <mergeCell ref="A600:A611"/>
    <mergeCell ref="B600:B611"/>
    <mergeCell ref="C600:C611"/>
    <mergeCell ref="D600:D611"/>
    <mergeCell ref="E600:E611"/>
    <mergeCell ref="F600:F611"/>
    <mergeCell ref="G600:G611"/>
    <mergeCell ref="H600:H611"/>
    <mergeCell ref="I600:I611"/>
    <mergeCell ref="J600:J611"/>
    <mergeCell ref="K600:K611"/>
    <mergeCell ref="L600:L611"/>
    <mergeCell ref="M600:M611"/>
    <mergeCell ref="N600:N611"/>
    <mergeCell ref="O600:O611"/>
    <mergeCell ref="A612:A623"/>
    <mergeCell ref="B612:B623"/>
    <mergeCell ref="C612:C623"/>
    <mergeCell ref="D612:D623"/>
    <mergeCell ref="E612:E623"/>
    <mergeCell ref="F612:F623"/>
    <mergeCell ref="G612:G623"/>
    <mergeCell ref="H612:H623"/>
    <mergeCell ref="I612:I623"/>
    <mergeCell ref="J612:J623"/>
    <mergeCell ref="K612:K623"/>
    <mergeCell ref="L612:L623"/>
    <mergeCell ref="M612:M623"/>
    <mergeCell ref="N612:N623"/>
    <mergeCell ref="O612:O623"/>
    <mergeCell ref="A624:A635"/>
    <mergeCell ref="B624:B635"/>
    <mergeCell ref="C624:C635"/>
    <mergeCell ref="D624:D635"/>
    <mergeCell ref="E624:E635"/>
    <mergeCell ref="F624:F635"/>
    <mergeCell ref="G624:G635"/>
    <mergeCell ref="H624:H635"/>
    <mergeCell ref="I624:I635"/>
    <mergeCell ref="J624:J635"/>
    <mergeCell ref="K624:K635"/>
    <mergeCell ref="L624:L635"/>
    <mergeCell ref="M624:M635"/>
    <mergeCell ref="N624:N635"/>
    <mergeCell ref="O624:O635"/>
    <mergeCell ref="A636:A647"/>
    <mergeCell ref="B636:B647"/>
    <mergeCell ref="C636:C647"/>
    <mergeCell ref="D636:D647"/>
    <mergeCell ref="E636:E647"/>
    <mergeCell ref="F636:F647"/>
    <mergeCell ref="G636:G647"/>
    <mergeCell ref="H636:H647"/>
    <mergeCell ref="I636:I647"/>
    <mergeCell ref="J636:J647"/>
    <mergeCell ref="K636:K647"/>
    <mergeCell ref="L636:L647"/>
    <mergeCell ref="M636:M647"/>
    <mergeCell ref="N636:N647"/>
    <mergeCell ref="O636:O647"/>
    <mergeCell ref="A648:A659"/>
    <mergeCell ref="B648:B659"/>
    <mergeCell ref="C648:C659"/>
    <mergeCell ref="D648:D659"/>
    <mergeCell ref="E648:E659"/>
    <mergeCell ref="F648:F659"/>
    <mergeCell ref="G648:G659"/>
    <mergeCell ref="H648:H659"/>
    <mergeCell ref="I648:I659"/>
    <mergeCell ref="J648:J659"/>
    <mergeCell ref="K648:K659"/>
    <mergeCell ref="L648:L659"/>
    <mergeCell ref="M648:M659"/>
    <mergeCell ref="N648:N659"/>
    <mergeCell ref="O648:O659"/>
    <mergeCell ref="A660:A671"/>
    <mergeCell ref="B660:B671"/>
    <mergeCell ref="C660:C671"/>
    <mergeCell ref="D660:D671"/>
    <mergeCell ref="E660:E671"/>
    <mergeCell ref="F660:F671"/>
    <mergeCell ref="G660:G671"/>
    <mergeCell ref="H660:H671"/>
    <mergeCell ref="I660:I671"/>
    <mergeCell ref="J660:J671"/>
    <mergeCell ref="K660:K671"/>
    <mergeCell ref="L660:L671"/>
    <mergeCell ref="M660:M671"/>
    <mergeCell ref="N660:N671"/>
    <mergeCell ref="O660:O671"/>
    <mergeCell ref="A672:A683"/>
    <mergeCell ref="B672:B683"/>
    <mergeCell ref="C672:C683"/>
    <mergeCell ref="D672:D683"/>
    <mergeCell ref="E672:E683"/>
    <mergeCell ref="F672:F683"/>
    <mergeCell ref="G672:G683"/>
    <mergeCell ref="H672:H683"/>
    <mergeCell ref="I672:I683"/>
    <mergeCell ref="J672:J683"/>
    <mergeCell ref="K672:K683"/>
    <mergeCell ref="L672:L683"/>
    <mergeCell ref="M672:M683"/>
    <mergeCell ref="N672:N683"/>
    <mergeCell ref="O672:O683"/>
    <mergeCell ref="A684:A695"/>
    <mergeCell ref="B684:B695"/>
    <mergeCell ref="C684:C695"/>
    <mergeCell ref="D684:D695"/>
    <mergeCell ref="E684:E695"/>
    <mergeCell ref="F684:F695"/>
    <mergeCell ref="G684:G695"/>
    <mergeCell ref="H684:H695"/>
    <mergeCell ref="I684:I695"/>
    <mergeCell ref="J684:J695"/>
    <mergeCell ref="K684:K695"/>
    <mergeCell ref="L684:L695"/>
    <mergeCell ref="M684:M695"/>
    <mergeCell ref="N684:N695"/>
    <mergeCell ref="O684:O695"/>
    <mergeCell ref="A696:A707"/>
    <mergeCell ref="B696:B707"/>
    <mergeCell ref="C696:C707"/>
    <mergeCell ref="D696:D707"/>
    <mergeCell ref="E696:E707"/>
    <mergeCell ref="F696:F707"/>
    <mergeCell ref="G696:G707"/>
    <mergeCell ref="H696:H707"/>
    <mergeCell ref="I696:I707"/>
    <mergeCell ref="J696:J707"/>
    <mergeCell ref="K696:K707"/>
    <mergeCell ref="L696:L707"/>
    <mergeCell ref="M696:M707"/>
    <mergeCell ref="N696:N707"/>
    <mergeCell ref="O696:O707"/>
    <mergeCell ref="A709:A720"/>
    <mergeCell ref="B709:B720"/>
    <mergeCell ref="C709:C720"/>
    <mergeCell ref="D709:D720"/>
    <mergeCell ref="E709:E720"/>
    <mergeCell ref="F709:F720"/>
    <mergeCell ref="G709:G720"/>
    <mergeCell ref="H709:H720"/>
    <mergeCell ref="I709:I720"/>
    <mergeCell ref="J709:J720"/>
    <mergeCell ref="K709:K720"/>
    <mergeCell ref="L709:L720"/>
    <mergeCell ref="M709:M720"/>
    <mergeCell ref="N709:N720"/>
    <mergeCell ref="O709:O720"/>
    <mergeCell ref="A722:A733"/>
    <mergeCell ref="B722:B733"/>
    <mergeCell ref="C722:C733"/>
    <mergeCell ref="D722:D733"/>
    <mergeCell ref="E722:E733"/>
    <mergeCell ref="F722:F733"/>
    <mergeCell ref="G722:G733"/>
    <mergeCell ref="H722:H733"/>
    <mergeCell ref="I722:I733"/>
    <mergeCell ref="J722:J733"/>
    <mergeCell ref="K722:K733"/>
    <mergeCell ref="L722:L733"/>
    <mergeCell ref="M722:M733"/>
    <mergeCell ref="N722:N733"/>
    <mergeCell ref="O722:O733"/>
    <mergeCell ref="A734:A745"/>
    <mergeCell ref="B734:B745"/>
    <mergeCell ref="C734:C745"/>
    <mergeCell ref="D734:D745"/>
    <mergeCell ref="E734:E745"/>
    <mergeCell ref="F734:F745"/>
    <mergeCell ref="G734:G745"/>
    <mergeCell ref="H734:H745"/>
    <mergeCell ref="I734:I745"/>
    <mergeCell ref="J734:J745"/>
    <mergeCell ref="K734:K745"/>
    <mergeCell ref="L734:L745"/>
    <mergeCell ref="M734:M745"/>
    <mergeCell ref="N734:N745"/>
    <mergeCell ref="O734:O745"/>
    <mergeCell ref="A746:A757"/>
    <mergeCell ref="B746:B757"/>
    <mergeCell ref="C746:C757"/>
    <mergeCell ref="D746:D757"/>
    <mergeCell ref="E746:E757"/>
    <mergeCell ref="F746:F757"/>
    <mergeCell ref="G746:G757"/>
    <mergeCell ref="H746:H757"/>
    <mergeCell ref="I746:I757"/>
    <mergeCell ref="J746:J757"/>
    <mergeCell ref="K746:K757"/>
    <mergeCell ref="L746:L757"/>
    <mergeCell ref="M746:M757"/>
    <mergeCell ref="N746:N757"/>
    <mergeCell ref="O746:O757"/>
    <mergeCell ref="A758:A769"/>
    <mergeCell ref="B758:B769"/>
    <mergeCell ref="C758:C769"/>
    <mergeCell ref="D758:D769"/>
    <mergeCell ref="E758:E769"/>
    <mergeCell ref="F758:F769"/>
    <mergeCell ref="G758:G769"/>
    <mergeCell ref="H758:H769"/>
    <mergeCell ref="I758:I769"/>
    <mergeCell ref="J758:J769"/>
    <mergeCell ref="K758:K769"/>
    <mergeCell ref="L758:L769"/>
    <mergeCell ref="M758:M769"/>
    <mergeCell ref="N758:N769"/>
    <mergeCell ref="O758:O769"/>
    <mergeCell ref="A770:A781"/>
    <mergeCell ref="B770:B781"/>
    <mergeCell ref="C770:C781"/>
    <mergeCell ref="D770:D781"/>
    <mergeCell ref="E770:E781"/>
    <mergeCell ref="F770:F781"/>
    <mergeCell ref="G770:G781"/>
    <mergeCell ref="H770:H781"/>
    <mergeCell ref="I770:I781"/>
    <mergeCell ref="J770:J781"/>
    <mergeCell ref="K770:K781"/>
    <mergeCell ref="L770:L781"/>
    <mergeCell ref="M770:M781"/>
    <mergeCell ref="N770:N781"/>
    <mergeCell ref="O770:O781"/>
    <mergeCell ref="A782:A793"/>
    <mergeCell ref="B782:B793"/>
    <mergeCell ref="C782:C793"/>
    <mergeCell ref="D782:D793"/>
    <mergeCell ref="E782:E793"/>
    <mergeCell ref="F782:F793"/>
    <mergeCell ref="G782:G793"/>
    <mergeCell ref="H782:H793"/>
    <mergeCell ref="I782:I793"/>
    <mergeCell ref="J782:J793"/>
    <mergeCell ref="K782:K793"/>
    <mergeCell ref="L782:L793"/>
    <mergeCell ref="M782:M793"/>
    <mergeCell ref="N782:N793"/>
    <mergeCell ref="O782:O793"/>
    <mergeCell ref="A794:A805"/>
    <mergeCell ref="B794:B805"/>
    <mergeCell ref="C794:C805"/>
    <mergeCell ref="D794:D805"/>
    <mergeCell ref="E794:E805"/>
    <mergeCell ref="F794:F805"/>
    <mergeCell ref="G794:G805"/>
    <mergeCell ref="H794:H805"/>
    <mergeCell ref="I794:I805"/>
    <mergeCell ref="J794:J805"/>
    <mergeCell ref="K794:K805"/>
    <mergeCell ref="L794:L805"/>
    <mergeCell ref="M794:M805"/>
    <mergeCell ref="N794:N805"/>
    <mergeCell ref="O794:O805"/>
    <mergeCell ref="A806:A817"/>
    <mergeCell ref="B806:B817"/>
    <mergeCell ref="C806:C817"/>
    <mergeCell ref="D806:D817"/>
    <mergeCell ref="E806:E817"/>
    <mergeCell ref="F806:F817"/>
    <mergeCell ref="G806:G817"/>
    <mergeCell ref="H806:H817"/>
    <mergeCell ref="I806:I817"/>
    <mergeCell ref="J806:J817"/>
    <mergeCell ref="K806:K817"/>
    <mergeCell ref="L806:L817"/>
    <mergeCell ref="M806:M817"/>
    <mergeCell ref="N806:N817"/>
    <mergeCell ref="O806:O817"/>
    <mergeCell ref="A818:A829"/>
    <mergeCell ref="B818:B829"/>
    <mergeCell ref="C818:C829"/>
    <mergeCell ref="D818:D829"/>
    <mergeCell ref="E818:E829"/>
    <mergeCell ref="F818:F829"/>
    <mergeCell ref="G818:G829"/>
    <mergeCell ref="H818:H829"/>
    <mergeCell ref="I818:I829"/>
    <mergeCell ref="J818:J829"/>
    <mergeCell ref="K818:K829"/>
    <mergeCell ref="L818:L829"/>
    <mergeCell ref="M818:M829"/>
    <mergeCell ref="N818:N829"/>
    <mergeCell ref="O818:O829"/>
    <mergeCell ref="A831:A842"/>
    <mergeCell ref="B831:B842"/>
    <mergeCell ref="C831:C842"/>
    <mergeCell ref="D831:D842"/>
    <mergeCell ref="E831:E842"/>
    <mergeCell ref="F831:F842"/>
    <mergeCell ref="G831:G842"/>
    <mergeCell ref="H831:H842"/>
    <mergeCell ref="I831:I842"/>
    <mergeCell ref="J831:J842"/>
    <mergeCell ref="K831:K842"/>
    <mergeCell ref="L831:L842"/>
    <mergeCell ref="M831:M842"/>
    <mergeCell ref="N831:N842"/>
    <mergeCell ref="O831:O842"/>
    <mergeCell ref="A843:A854"/>
    <mergeCell ref="B843:B854"/>
    <mergeCell ref="C843:C854"/>
    <mergeCell ref="D843:D854"/>
    <mergeCell ref="E843:E854"/>
    <mergeCell ref="F843:F854"/>
    <mergeCell ref="G843:G854"/>
    <mergeCell ref="H843:H854"/>
    <mergeCell ref="I843:I854"/>
    <mergeCell ref="J843:J854"/>
    <mergeCell ref="K843:K854"/>
    <mergeCell ref="L843:L854"/>
    <mergeCell ref="M843:M854"/>
    <mergeCell ref="N843:N854"/>
    <mergeCell ref="O843:O854"/>
    <mergeCell ref="A855:A866"/>
    <mergeCell ref="B855:B866"/>
    <mergeCell ref="C855:C866"/>
    <mergeCell ref="D855:D866"/>
    <mergeCell ref="E855:E866"/>
    <mergeCell ref="F855:F866"/>
    <mergeCell ref="G855:G866"/>
    <mergeCell ref="H855:H866"/>
    <mergeCell ref="I855:I866"/>
    <mergeCell ref="J855:J866"/>
    <mergeCell ref="K855:K866"/>
    <mergeCell ref="L855:L866"/>
    <mergeCell ref="M855:M866"/>
    <mergeCell ref="N855:N866"/>
    <mergeCell ref="O855:O866"/>
    <mergeCell ref="A867:A878"/>
    <mergeCell ref="B867:B878"/>
    <mergeCell ref="C867:C878"/>
    <mergeCell ref="D867:D878"/>
    <mergeCell ref="E867:E878"/>
    <mergeCell ref="F867:F878"/>
    <mergeCell ref="G867:G878"/>
    <mergeCell ref="H867:H878"/>
    <mergeCell ref="I867:I878"/>
    <mergeCell ref="J867:J878"/>
    <mergeCell ref="K867:K878"/>
    <mergeCell ref="L867:L878"/>
    <mergeCell ref="M867:M878"/>
    <mergeCell ref="N867:N878"/>
    <mergeCell ref="O867:O878"/>
    <mergeCell ref="A879:A890"/>
    <mergeCell ref="B879:B890"/>
    <mergeCell ref="C879:C890"/>
    <mergeCell ref="D879:D890"/>
    <mergeCell ref="E879:E890"/>
    <mergeCell ref="F879:F890"/>
    <mergeCell ref="G879:G890"/>
    <mergeCell ref="H879:H890"/>
    <mergeCell ref="I879:I890"/>
    <mergeCell ref="J879:J890"/>
    <mergeCell ref="K879:K890"/>
    <mergeCell ref="L879:L890"/>
    <mergeCell ref="M879:M890"/>
    <mergeCell ref="N879:N890"/>
    <mergeCell ref="O879:O890"/>
    <mergeCell ref="A891:A902"/>
    <mergeCell ref="B891:B902"/>
    <mergeCell ref="C891:C902"/>
    <mergeCell ref="D891:D902"/>
    <mergeCell ref="E891:E902"/>
    <mergeCell ref="F891:F902"/>
    <mergeCell ref="G891:G902"/>
    <mergeCell ref="H891:H902"/>
    <mergeCell ref="I891:I902"/>
    <mergeCell ref="J891:J902"/>
    <mergeCell ref="K891:K902"/>
    <mergeCell ref="L891:L902"/>
    <mergeCell ref="M891:M902"/>
    <mergeCell ref="N891:N902"/>
    <mergeCell ref="O891:O902"/>
    <mergeCell ref="A903:A914"/>
    <mergeCell ref="B903:B914"/>
    <mergeCell ref="C903:C914"/>
    <mergeCell ref="D903:D914"/>
    <mergeCell ref="E903:E914"/>
    <mergeCell ref="F903:F914"/>
    <mergeCell ref="G903:G914"/>
    <mergeCell ref="H903:H914"/>
    <mergeCell ref="I903:I914"/>
    <mergeCell ref="J903:J914"/>
    <mergeCell ref="K903:K914"/>
    <mergeCell ref="L903:L914"/>
    <mergeCell ref="M903:M914"/>
    <mergeCell ref="N903:N914"/>
    <mergeCell ref="O903:O914"/>
    <mergeCell ref="A915:A926"/>
    <mergeCell ref="B915:B926"/>
    <mergeCell ref="C915:C926"/>
    <mergeCell ref="D915:D926"/>
    <mergeCell ref="E915:E926"/>
    <mergeCell ref="F915:F926"/>
    <mergeCell ref="G915:G926"/>
    <mergeCell ref="H915:H926"/>
    <mergeCell ref="I915:I926"/>
    <mergeCell ref="J915:J926"/>
    <mergeCell ref="K915:K926"/>
    <mergeCell ref="L915:L926"/>
    <mergeCell ref="M915:M926"/>
    <mergeCell ref="N915:N926"/>
    <mergeCell ref="O915:O926"/>
    <mergeCell ref="A927:A938"/>
    <mergeCell ref="B927:B938"/>
    <mergeCell ref="C927:C938"/>
    <mergeCell ref="D927:D938"/>
    <mergeCell ref="E927:E938"/>
    <mergeCell ref="F927:F938"/>
    <mergeCell ref="G927:G938"/>
    <mergeCell ref="H927:H938"/>
    <mergeCell ref="I927:I938"/>
    <mergeCell ref="J927:J938"/>
    <mergeCell ref="K927:K938"/>
    <mergeCell ref="L927:L938"/>
    <mergeCell ref="M927:M938"/>
    <mergeCell ref="N927:N938"/>
    <mergeCell ref="O927:O938"/>
    <mergeCell ref="A939:A950"/>
    <mergeCell ref="B939:B950"/>
    <mergeCell ref="C939:C950"/>
    <mergeCell ref="D939:D950"/>
    <mergeCell ref="E939:E950"/>
    <mergeCell ref="F939:F950"/>
    <mergeCell ref="G939:G950"/>
    <mergeCell ref="H939:H950"/>
    <mergeCell ref="I939:I950"/>
    <mergeCell ref="J939:J950"/>
    <mergeCell ref="K939:K950"/>
    <mergeCell ref="L939:L950"/>
    <mergeCell ref="M939:M950"/>
    <mergeCell ref="N939:N950"/>
    <mergeCell ref="O939:O950"/>
    <mergeCell ref="A951:A962"/>
    <mergeCell ref="B951:B962"/>
    <mergeCell ref="C951:C962"/>
    <mergeCell ref="D951:D962"/>
    <mergeCell ref="E951:E962"/>
    <mergeCell ref="F951:F962"/>
    <mergeCell ref="G951:G962"/>
    <mergeCell ref="H951:H962"/>
    <mergeCell ref="I951:I962"/>
    <mergeCell ref="J951:J962"/>
    <mergeCell ref="K951:K962"/>
    <mergeCell ref="L951:L962"/>
    <mergeCell ref="M951:M962"/>
    <mergeCell ref="N951:N962"/>
    <mergeCell ref="O951:O962"/>
    <mergeCell ref="A964:A975"/>
    <mergeCell ref="B964:B975"/>
    <mergeCell ref="C964:C975"/>
    <mergeCell ref="D964:D975"/>
    <mergeCell ref="E964:E975"/>
    <mergeCell ref="F964:F975"/>
    <mergeCell ref="G964:G975"/>
    <mergeCell ref="H964:H975"/>
    <mergeCell ref="I964:I975"/>
    <mergeCell ref="J964:J975"/>
    <mergeCell ref="K964:K975"/>
    <mergeCell ref="L964:L975"/>
    <mergeCell ref="M964:M975"/>
    <mergeCell ref="N964:N975"/>
    <mergeCell ref="O964:O975"/>
    <mergeCell ref="A976:A987"/>
    <mergeCell ref="B976:B987"/>
    <mergeCell ref="C976:C987"/>
    <mergeCell ref="D976:D987"/>
    <mergeCell ref="E976:E987"/>
    <mergeCell ref="F976:F987"/>
    <mergeCell ref="G976:G987"/>
    <mergeCell ref="H976:H987"/>
    <mergeCell ref="I976:I987"/>
    <mergeCell ref="J976:J987"/>
    <mergeCell ref="K976:K987"/>
    <mergeCell ref="L976:L987"/>
    <mergeCell ref="M976:M987"/>
    <mergeCell ref="N976:N987"/>
    <mergeCell ref="O976:O987"/>
    <mergeCell ref="A988:A999"/>
    <mergeCell ref="B988:B999"/>
    <mergeCell ref="C988:C999"/>
    <mergeCell ref="D988:D999"/>
    <mergeCell ref="E988:E999"/>
    <mergeCell ref="F988:F999"/>
    <mergeCell ref="G988:G999"/>
    <mergeCell ref="H988:H999"/>
    <mergeCell ref="I988:I999"/>
    <mergeCell ref="J988:J999"/>
    <mergeCell ref="K988:K999"/>
    <mergeCell ref="L988:L999"/>
    <mergeCell ref="M988:M999"/>
    <mergeCell ref="N988:N999"/>
    <mergeCell ref="O988:O999"/>
    <mergeCell ref="A1001:A1012"/>
    <mergeCell ref="B1001:B1012"/>
    <mergeCell ref="C1001:C1012"/>
    <mergeCell ref="D1001:D1012"/>
    <mergeCell ref="E1001:E1012"/>
    <mergeCell ref="F1001:F1012"/>
    <mergeCell ref="G1001:G1012"/>
    <mergeCell ref="H1001:H1012"/>
    <mergeCell ref="I1001:I1012"/>
    <mergeCell ref="J1001:J1012"/>
    <mergeCell ref="K1001:K1012"/>
    <mergeCell ref="L1001:L1012"/>
    <mergeCell ref="M1001:M1012"/>
    <mergeCell ref="N1001:N1012"/>
    <mergeCell ref="O1001:O1012"/>
    <mergeCell ref="A1013:A1024"/>
    <mergeCell ref="B1013:B1024"/>
    <mergeCell ref="C1013:C1024"/>
    <mergeCell ref="D1013:D1024"/>
    <mergeCell ref="E1013:E1024"/>
    <mergeCell ref="F1013:F1024"/>
    <mergeCell ref="G1013:G1024"/>
    <mergeCell ref="H1013:H1024"/>
    <mergeCell ref="I1013:I1024"/>
    <mergeCell ref="J1013:J1024"/>
    <mergeCell ref="K1013:K1024"/>
    <mergeCell ref="L1013:L1024"/>
    <mergeCell ref="M1013:M1024"/>
    <mergeCell ref="N1013:N1024"/>
    <mergeCell ref="O1013:O1024"/>
    <mergeCell ref="A1025:A1036"/>
    <mergeCell ref="B1025:B1036"/>
    <mergeCell ref="C1025:C1036"/>
    <mergeCell ref="D1025:D1036"/>
    <mergeCell ref="E1025:E1036"/>
    <mergeCell ref="F1025:F1036"/>
    <mergeCell ref="G1025:G1036"/>
    <mergeCell ref="H1025:H1036"/>
    <mergeCell ref="I1025:I1036"/>
    <mergeCell ref="J1025:J1036"/>
    <mergeCell ref="K1025:K1036"/>
    <mergeCell ref="L1025:L1036"/>
    <mergeCell ref="M1025:M1036"/>
    <mergeCell ref="N1025:N1036"/>
    <mergeCell ref="O1025:O1036"/>
    <mergeCell ref="A1037:A1048"/>
    <mergeCell ref="B1037:B1048"/>
    <mergeCell ref="C1037:C1048"/>
    <mergeCell ref="D1037:D1048"/>
    <mergeCell ref="E1037:E1048"/>
    <mergeCell ref="F1037:F1048"/>
    <mergeCell ref="G1037:G1048"/>
    <mergeCell ref="H1037:H1048"/>
    <mergeCell ref="I1037:I1048"/>
    <mergeCell ref="J1037:J1048"/>
    <mergeCell ref="K1037:K1048"/>
    <mergeCell ref="L1037:L1048"/>
    <mergeCell ref="M1037:M1048"/>
    <mergeCell ref="N1037:N1048"/>
    <mergeCell ref="O1037:O1048"/>
    <mergeCell ref="A1049:A1060"/>
    <mergeCell ref="B1049:B1060"/>
    <mergeCell ref="C1049:C1060"/>
    <mergeCell ref="D1049:D1060"/>
    <mergeCell ref="E1049:E1060"/>
    <mergeCell ref="F1049:F1060"/>
    <mergeCell ref="G1049:G1060"/>
    <mergeCell ref="H1049:H1060"/>
    <mergeCell ref="I1049:I1060"/>
    <mergeCell ref="J1049:J1060"/>
    <mergeCell ref="K1049:K1060"/>
    <mergeCell ref="L1049:L1060"/>
    <mergeCell ref="M1049:M1060"/>
    <mergeCell ref="N1049:N1060"/>
    <mergeCell ref="O1049:O1060"/>
    <mergeCell ref="A1061:A1072"/>
    <mergeCell ref="B1061:B1072"/>
    <mergeCell ref="C1061:C1072"/>
    <mergeCell ref="D1061:D1072"/>
    <mergeCell ref="E1061:E1072"/>
    <mergeCell ref="F1061:F1072"/>
    <mergeCell ref="G1061:G1072"/>
    <mergeCell ref="H1061:H1072"/>
    <mergeCell ref="I1061:I1072"/>
    <mergeCell ref="J1061:J1072"/>
    <mergeCell ref="K1061:K1072"/>
    <mergeCell ref="L1061:L1072"/>
    <mergeCell ref="M1061:M1072"/>
    <mergeCell ref="N1061:N1072"/>
    <mergeCell ref="O1061:O1072"/>
    <mergeCell ref="A1073:A1084"/>
    <mergeCell ref="B1073:B1084"/>
    <mergeCell ref="C1073:C1084"/>
    <mergeCell ref="D1073:D1084"/>
    <mergeCell ref="E1073:E1084"/>
    <mergeCell ref="F1073:F1084"/>
    <mergeCell ref="G1073:G1084"/>
    <mergeCell ref="H1073:H1084"/>
    <mergeCell ref="I1073:I1084"/>
    <mergeCell ref="J1073:J1084"/>
    <mergeCell ref="K1073:K1084"/>
    <mergeCell ref="L1073:L1084"/>
    <mergeCell ref="M1073:M1084"/>
    <mergeCell ref="N1073:N1084"/>
    <mergeCell ref="O1073:O1084"/>
    <mergeCell ref="A1085:A1096"/>
    <mergeCell ref="B1085:B1096"/>
    <mergeCell ref="C1085:C1096"/>
    <mergeCell ref="D1085:D1096"/>
    <mergeCell ref="E1085:E1096"/>
    <mergeCell ref="F1085:F1096"/>
    <mergeCell ref="G1085:G1096"/>
    <mergeCell ref="H1085:H1096"/>
    <mergeCell ref="I1085:I1096"/>
    <mergeCell ref="J1085:J1096"/>
    <mergeCell ref="K1085:K1096"/>
    <mergeCell ref="L1085:L1096"/>
    <mergeCell ref="M1085:M1096"/>
    <mergeCell ref="N1085:N1096"/>
    <mergeCell ref="O1085:O1096"/>
    <mergeCell ref="A1097:A1108"/>
    <mergeCell ref="B1097:B1108"/>
    <mergeCell ref="C1097:C1108"/>
    <mergeCell ref="D1097:D1108"/>
    <mergeCell ref="E1097:E1108"/>
    <mergeCell ref="F1097:F1108"/>
    <mergeCell ref="G1097:G1108"/>
    <mergeCell ref="H1097:H1108"/>
    <mergeCell ref="I1097:I1108"/>
    <mergeCell ref="J1097:J1108"/>
    <mergeCell ref="K1097:K1108"/>
    <mergeCell ref="L1097:L1108"/>
    <mergeCell ref="M1097:M1108"/>
    <mergeCell ref="N1097:N1108"/>
    <mergeCell ref="O1097:O1108"/>
    <mergeCell ref="A1109:A1120"/>
    <mergeCell ref="B1109:B1120"/>
    <mergeCell ref="C1109:C1120"/>
    <mergeCell ref="D1109:D1120"/>
    <mergeCell ref="E1109:E1120"/>
    <mergeCell ref="F1109:F1120"/>
    <mergeCell ref="G1109:G1120"/>
    <mergeCell ref="H1109:H1120"/>
    <mergeCell ref="I1109:I1120"/>
    <mergeCell ref="J1109:J1120"/>
    <mergeCell ref="K1109:K1120"/>
    <mergeCell ref="L1109:L1120"/>
    <mergeCell ref="M1109:M1120"/>
    <mergeCell ref="N1109:N1120"/>
    <mergeCell ref="O1109:O1120"/>
    <mergeCell ref="A1121:A1132"/>
    <mergeCell ref="B1121:B1132"/>
    <mergeCell ref="C1121:C1132"/>
    <mergeCell ref="D1121:D1132"/>
    <mergeCell ref="E1121:E1132"/>
    <mergeCell ref="F1121:F1132"/>
    <mergeCell ref="G1121:G1132"/>
    <mergeCell ref="H1121:H1132"/>
    <mergeCell ref="I1121:I1132"/>
    <mergeCell ref="J1121:J1132"/>
    <mergeCell ref="K1121:K1132"/>
    <mergeCell ref="L1121:L1132"/>
    <mergeCell ref="M1121:M1132"/>
    <mergeCell ref="N1121:N1132"/>
    <mergeCell ref="O1121:O1132"/>
    <mergeCell ref="A1133:A1144"/>
    <mergeCell ref="B1133:B1144"/>
    <mergeCell ref="C1133:C1144"/>
    <mergeCell ref="D1133:D1144"/>
    <mergeCell ref="E1133:E1144"/>
    <mergeCell ref="F1133:F1144"/>
    <mergeCell ref="G1133:G1144"/>
    <mergeCell ref="H1133:H1144"/>
    <mergeCell ref="I1133:I1144"/>
    <mergeCell ref="J1133:J1144"/>
    <mergeCell ref="K1133:K1144"/>
    <mergeCell ref="L1133:L1144"/>
    <mergeCell ref="M1133:M1144"/>
    <mergeCell ref="N1133:N1144"/>
    <mergeCell ref="O1133:O1144"/>
    <mergeCell ref="A1145:A1156"/>
    <mergeCell ref="B1145:B1156"/>
    <mergeCell ref="C1145:C1156"/>
    <mergeCell ref="D1145:D1156"/>
    <mergeCell ref="E1145:E1156"/>
    <mergeCell ref="F1145:F1156"/>
    <mergeCell ref="G1145:G1156"/>
    <mergeCell ref="H1145:H1156"/>
    <mergeCell ref="I1145:I1156"/>
    <mergeCell ref="J1145:J1156"/>
    <mergeCell ref="K1145:K1156"/>
    <mergeCell ref="L1145:L1156"/>
    <mergeCell ref="M1145:M1156"/>
    <mergeCell ref="N1145:N1156"/>
    <mergeCell ref="O1145:O1156"/>
    <mergeCell ref="A1157:A1168"/>
    <mergeCell ref="B1157:B1168"/>
    <mergeCell ref="C1157:C1168"/>
    <mergeCell ref="D1157:D1168"/>
    <mergeCell ref="E1157:E1168"/>
    <mergeCell ref="F1157:F1168"/>
    <mergeCell ref="G1157:G1168"/>
    <mergeCell ref="H1157:H1168"/>
    <mergeCell ref="I1157:I1168"/>
    <mergeCell ref="J1157:J1168"/>
    <mergeCell ref="K1157:K1168"/>
    <mergeCell ref="L1157:L1168"/>
    <mergeCell ref="M1157:M1168"/>
    <mergeCell ref="N1157:N1168"/>
    <mergeCell ref="O1157:O1168"/>
    <mergeCell ref="A1169:A1180"/>
    <mergeCell ref="B1169:B1180"/>
    <mergeCell ref="C1169:C1180"/>
    <mergeCell ref="D1169:D1180"/>
    <mergeCell ref="E1169:E1180"/>
    <mergeCell ref="F1169:F1180"/>
    <mergeCell ref="G1169:G1180"/>
    <mergeCell ref="H1169:H1180"/>
    <mergeCell ref="I1169:I1180"/>
    <mergeCell ref="J1169:J1180"/>
    <mergeCell ref="K1169:K1180"/>
    <mergeCell ref="L1169:L1180"/>
    <mergeCell ref="M1169:M1180"/>
    <mergeCell ref="N1169:N1180"/>
    <mergeCell ref="O1169:O1180"/>
    <mergeCell ref="A1181:A1192"/>
    <mergeCell ref="B1181:B1192"/>
    <mergeCell ref="C1181:C1192"/>
    <mergeCell ref="D1181:D1192"/>
    <mergeCell ref="E1181:E1192"/>
    <mergeCell ref="F1181:F1192"/>
    <mergeCell ref="G1181:G1192"/>
    <mergeCell ref="H1181:H1192"/>
    <mergeCell ref="I1181:I1192"/>
    <mergeCell ref="J1181:J1192"/>
    <mergeCell ref="K1181:K1192"/>
    <mergeCell ref="L1181:L1192"/>
    <mergeCell ref="M1181:M1192"/>
    <mergeCell ref="N1181:N1192"/>
    <mergeCell ref="O1181:O1192"/>
    <mergeCell ref="A1193:A1204"/>
    <mergeCell ref="B1193:B1204"/>
    <mergeCell ref="C1193:C1204"/>
    <mergeCell ref="D1193:D1204"/>
    <mergeCell ref="E1193:E1204"/>
    <mergeCell ref="F1193:F1204"/>
    <mergeCell ref="G1193:G1204"/>
    <mergeCell ref="H1193:H1204"/>
    <mergeCell ref="I1193:I1204"/>
    <mergeCell ref="J1193:J1204"/>
    <mergeCell ref="K1193:K1204"/>
    <mergeCell ref="L1193:L1204"/>
    <mergeCell ref="M1193:M1204"/>
    <mergeCell ref="N1193:N1204"/>
    <mergeCell ref="O1193:O1204"/>
    <mergeCell ref="A1205:A1216"/>
    <mergeCell ref="B1205:B1216"/>
    <mergeCell ref="C1205:C1216"/>
    <mergeCell ref="D1205:D1216"/>
    <mergeCell ref="E1205:E1216"/>
    <mergeCell ref="F1205:F1216"/>
    <mergeCell ref="G1205:G1216"/>
    <mergeCell ref="H1205:H1216"/>
    <mergeCell ref="I1205:I1216"/>
    <mergeCell ref="J1205:J1216"/>
    <mergeCell ref="K1205:K1216"/>
    <mergeCell ref="L1205:L1216"/>
    <mergeCell ref="M1205:M1216"/>
    <mergeCell ref="N1205:N1216"/>
    <mergeCell ref="O1205:O1216"/>
    <mergeCell ref="A1217:A1228"/>
    <mergeCell ref="B1217:B1228"/>
    <mergeCell ref="C1217:C1228"/>
    <mergeCell ref="D1217:D1228"/>
    <mergeCell ref="E1217:E1228"/>
    <mergeCell ref="F1217:F1228"/>
    <mergeCell ref="G1217:G1228"/>
    <mergeCell ref="H1217:H1228"/>
    <mergeCell ref="I1217:I1228"/>
    <mergeCell ref="J1217:J1228"/>
    <mergeCell ref="K1217:K1228"/>
    <mergeCell ref="L1217:L1228"/>
    <mergeCell ref="M1217:M1228"/>
    <mergeCell ref="N1217:N1228"/>
    <mergeCell ref="O1217:O1228"/>
    <mergeCell ref="A1229:A1240"/>
    <mergeCell ref="B1229:B1240"/>
    <mergeCell ref="C1229:C1240"/>
    <mergeCell ref="D1229:D1240"/>
    <mergeCell ref="E1229:E1240"/>
    <mergeCell ref="F1229:F1240"/>
    <mergeCell ref="G1229:G1240"/>
    <mergeCell ref="H1229:H1240"/>
    <mergeCell ref="I1229:I1240"/>
    <mergeCell ref="J1229:J1240"/>
    <mergeCell ref="K1229:K1240"/>
    <mergeCell ref="L1229:L1240"/>
    <mergeCell ref="M1229:M1240"/>
    <mergeCell ref="N1229:N1240"/>
    <mergeCell ref="O1229:O1240"/>
    <mergeCell ref="A1241:A1252"/>
    <mergeCell ref="B1241:B1252"/>
    <mergeCell ref="C1241:C1252"/>
    <mergeCell ref="D1241:D1252"/>
    <mergeCell ref="E1241:E1252"/>
    <mergeCell ref="F1241:F1252"/>
    <mergeCell ref="G1241:G1252"/>
    <mergeCell ref="H1241:H1252"/>
    <mergeCell ref="I1241:I1252"/>
    <mergeCell ref="J1241:J1252"/>
    <mergeCell ref="K1241:K1252"/>
    <mergeCell ref="L1241:L1252"/>
    <mergeCell ref="M1241:M1252"/>
    <mergeCell ref="N1241:N1252"/>
    <mergeCell ref="O1241:O1252"/>
    <mergeCell ref="A1253:A1264"/>
    <mergeCell ref="B1253:B1264"/>
    <mergeCell ref="C1253:C1264"/>
    <mergeCell ref="D1253:D1264"/>
    <mergeCell ref="E1253:E1264"/>
    <mergeCell ref="F1253:F1264"/>
    <mergeCell ref="G1253:G1264"/>
    <mergeCell ref="H1253:H1264"/>
    <mergeCell ref="I1253:I1264"/>
    <mergeCell ref="J1253:J1264"/>
    <mergeCell ref="K1253:K1264"/>
    <mergeCell ref="L1253:L1264"/>
    <mergeCell ref="M1253:M1264"/>
    <mergeCell ref="N1253:N1264"/>
    <mergeCell ref="O1253:O1264"/>
    <mergeCell ref="A1265:A1276"/>
    <mergeCell ref="B1265:B1276"/>
    <mergeCell ref="C1265:C1276"/>
    <mergeCell ref="D1265:D1276"/>
    <mergeCell ref="E1265:E1276"/>
    <mergeCell ref="F1265:F1276"/>
    <mergeCell ref="G1265:G1276"/>
    <mergeCell ref="H1265:H1276"/>
    <mergeCell ref="I1265:I1276"/>
    <mergeCell ref="J1265:J1276"/>
    <mergeCell ref="K1265:K1276"/>
    <mergeCell ref="L1265:L1276"/>
    <mergeCell ref="M1265:M1276"/>
    <mergeCell ref="N1265:N1276"/>
    <mergeCell ref="O1265:O1276"/>
    <mergeCell ref="A1277:A1288"/>
    <mergeCell ref="B1277:B1288"/>
    <mergeCell ref="C1277:C1288"/>
    <mergeCell ref="D1277:D1288"/>
    <mergeCell ref="E1277:E1288"/>
    <mergeCell ref="F1277:F1288"/>
    <mergeCell ref="G1277:G1288"/>
    <mergeCell ref="H1277:H1288"/>
    <mergeCell ref="I1277:I1288"/>
    <mergeCell ref="J1277:J1288"/>
    <mergeCell ref="K1277:K1288"/>
    <mergeCell ref="L1277:L1288"/>
    <mergeCell ref="M1277:M1288"/>
    <mergeCell ref="N1277:N1288"/>
    <mergeCell ref="O1277:O1288"/>
    <mergeCell ref="A1289:A1300"/>
    <mergeCell ref="B1289:B1300"/>
    <mergeCell ref="C1289:C1300"/>
    <mergeCell ref="D1289:D1300"/>
    <mergeCell ref="E1289:E1300"/>
    <mergeCell ref="F1289:F1300"/>
    <mergeCell ref="G1289:G1300"/>
    <mergeCell ref="H1289:H1300"/>
    <mergeCell ref="I1289:I1300"/>
    <mergeCell ref="J1289:J1300"/>
    <mergeCell ref="K1289:K1300"/>
    <mergeCell ref="L1289:L1300"/>
    <mergeCell ref="M1289:M1300"/>
    <mergeCell ref="N1289:N1300"/>
    <mergeCell ref="O1289:O1300"/>
    <mergeCell ref="A1301:A1312"/>
    <mergeCell ref="B1301:B1312"/>
    <mergeCell ref="C1301:C1312"/>
    <mergeCell ref="D1301:D1312"/>
    <mergeCell ref="E1301:E1312"/>
    <mergeCell ref="F1301:F1312"/>
    <mergeCell ref="G1301:G1312"/>
    <mergeCell ref="H1301:H1312"/>
    <mergeCell ref="I1301:I1312"/>
    <mergeCell ref="J1301:J1312"/>
    <mergeCell ref="K1301:K1312"/>
    <mergeCell ref="L1301:L1312"/>
    <mergeCell ref="M1301:M1312"/>
    <mergeCell ref="N1301:N1312"/>
    <mergeCell ref="O1301:O1312"/>
    <mergeCell ref="A1313:A1324"/>
    <mergeCell ref="B1313:B1324"/>
    <mergeCell ref="C1313:C1324"/>
    <mergeCell ref="D1313:D1324"/>
    <mergeCell ref="E1313:E1324"/>
    <mergeCell ref="F1313:F1324"/>
    <mergeCell ref="G1313:G1324"/>
    <mergeCell ref="H1313:H1324"/>
    <mergeCell ref="I1313:I1324"/>
    <mergeCell ref="J1313:J1324"/>
    <mergeCell ref="K1313:K1324"/>
    <mergeCell ref="L1313:L1324"/>
    <mergeCell ref="M1313:M1324"/>
    <mergeCell ref="N1313:N1324"/>
    <mergeCell ref="O1313:O1324"/>
    <mergeCell ref="A1325:A1336"/>
    <mergeCell ref="B1325:B1336"/>
    <mergeCell ref="C1325:C1336"/>
    <mergeCell ref="D1325:D1336"/>
    <mergeCell ref="E1325:E1336"/>
    <mergeCell ref="F1325:F1336"/>
    <mergeCell ref="G1325:G1336"/>
    <mergeCell ref="H1325:H1336"/>
    <mergeCell ref="I1325:I1336"/>
    <mergeCell ref="J1325:J1336"/>
    <mergeCell ref="K1325:K1336"/>
    <mergeCell ref="L1325:L1336"/>
    <mergeCell ref="M1325:M1336"/>
    <mergeCell ref="N1325:N1336"/>
    <mergeCell ref="O1325:O1336"/>
    <mergeCell ref="A1337:A1348"/>
    <mergeCell ref="B1337:B1348"/>
    <mergeCell ref="C1337:C1348"/>
    <mergeCell ref="D1337:D1348"/>
    <mergeCell ref="E1337:E1348"/>
    <mergeCell ref="F1337:F1348"/>
    <mergeCell ref="G1337:G1348"/>
    <mergeCell ref="H1337:H1348"/>
    <mergeCell ref="I1337:I1348"/>
    <mergeCell ref="J1337:J1348"/>
    <mergeCell ref="K1337:K1348"/>
    <mergeCell ref="L1337:L1348"/>
    <mergeCell ref="M1337:M1348"/>
    <mergeCell ref="N1337:N1348"/>
    <mergeCell ref="O1337:O1348"/>
    <mergeCell ref="A1349:A1360"/>
    <mergeCell ref="B1349:B1360"/>
    <mergeCell ref="C1349:C1360"/>
    <mergeCell ref="D1349:D1360"/>
    <mergeCell ref="E1349:E1360"/>
    <mergeCell ref="F1349:F1360"/>
    <mergeCell ref="G1349:G1360"/>
    <mergeCell ref="H1349:H1360"/>
    <mergeCell ref="I1349:I1360"/>
    <mergeCell ref="J1349:J1360"/>
    <mergeCell ref="K1349:K1360"/>
    <mergeCell ref="L1349:L1360"/>
    <mergeCell ref="M1349:M1360"/>
    <mergeCell ref="N1349:N1360"/>
    <mergeCell ref="O1349:O1360"/>
    <mergeCell ref="A1362:A1373"/>
    <mergeCell ref="B1362:B1373"/>
    <mergeCell ref="C1362:C1373"/>
    <mergeCell ref="D1362:D1373"/>
    <mergeCell ref="E1362:E1373"/>
    <mergeCell ref="F1362:F1373"/>
    <mergeCell ref="G1362:G1373"/>
    <mergeCell ref="H1362:H1373"/>
    <mergeCell ref="I1362:I1373"/>
    <mergeCell ref="J1362:J1373"/>
    <mergeCell ref="K1362:K1373"/>
    <mergeCell ref="L1362:L1373"/>
    <mergeCell ref="M1362:M1373"/>
    <mergeCell ref="N1362:N1373"/>
    <mergeCell ref="O1362:O1373"/>
    <mergeCell ref="A1374:A1385"/>
    <mergeCell ref="B1374:B1385"/>
    <mergeCell ref="C1374:C1385"/>
    <mergeCell ref="D1374:D1385"/>
    <mergeCell ref="E1374:E1385"/>
    <mergeCell ref="F1374:F1385"/>
    <mergeCell ref="G1374:G1385"/>
    <mergeCell ref="H1374:H1385"/>
    <mergeCell ref="I1374:I1385"/>
    <mergeCell ref="J1374:J1385"/>
    <mergeCell ref="K1374:K1385"/>
    <mergeCell ref="L1374:L1385"/>
    <mergeCell ref="M1374:M1385"/>
    <mergeCell ref="N1374:N1385"/>
    <mergeCell ref="O1374:O1385"/>
    <mergeCell ref="A1386:A1397"/>
    <mergeCell ref="B1386:B1397"/>
    <mergeCell ref="C1386:C1397"/>
    <mergeCell ref="D1386:D1397"/>
    <mergeCell ref="E1386:E1397"/>
    <mergeCell ref="F1386:F1397"/>
    <mergeCell ref="G1386:G1397"/>
    <mergeCell ref="H1386:H1397"/>
    <mergeCell ref="I1386:I1397"/>
    <mergeCell ref="J1386:J1397"/>
    <mergeCell ref="K1386:K1397"/>
    <mergeCell ref="L1386:L1397"/>
    <mergeCell ref="M1386:M1397"/>
    <mergeCell ref="N1386:N1397"/>
    <mergeCell ref="O1386:O1397"/>
    <mergeCell ref="A1398:A1409"/>
    <mergeCell ref="B1398:B1409"/>
    <mergeCell ref="C1398:C1409"/>
    <mergeCell ref="D1398:D1409"/>
    <mergeCell ref="E1398:E1409"/>
    <mergeCell ref="F1398:F1409"/>
    <mergeCell ref="G1398:G1409"/>
    <mergeCell ref="H1398:H1409"/>
    <mergeCell ref="I1398:I1409"/>
    <mergeCell ref="J1398:J1409"/>
    <mergeCell ref="K1398:K1409"/>
    <mergeCell ref="L1398:L1409"/>
    <mergeCell ref="M1398:M1409"/>
    <mergeCell ref="N1398:N1409"/>
    <mergeCell ref="O1398:O1409"/>
    <mergeCell ref="A1410:A1421"/>
    <mergeCell ref="B1410:B1421"/>
    <mergeCell ref="C1410:C1421"/>
    <mergeCell ref="D1410:D1421"/>
    <mergeCell ref="E1410:E1421"/>
    <mergeCell ref="F1410:F1421"/>
    <mergeCell ref="G1410:G1421"/>
    <mergeCell ref="H1410:H1421"/>
    <mergeCell ref="I1410:I1421"/>
    <mergeCell ref="J1410:J1421"/>
    <mergeCell ref="K1410:K1421"/>
    <mergeCell ref="L1410:L1421"/>
    <mergeCell ref="M1410:M1421"/>
    <mergeCell ref="N1410:N1421"/>
    <mergeCell ref="O1410:O1421"/>
    <mergeCell ref="A1422:A1433"/>
    <mergeCell ref="B1422:B1433"/>
    <mergeCell ref="C1422:C1433"/>
    <mergeCell ref="D1422:D1433"/>
    <mergeCell ref="E1422:E1433"/>
    <mergeCell ref="F1422:F1433"/>
    <mergeCell ref="G1422:G1433"/>
    <mergeCell ref="H1422:H1433"/>
    <mergeCell ref="I1422:I1433"/>
    <mergeCell ref="J1422:J1433"/>
    <mergeCell ref="K1422:K1433"/>
    <mergeCell ref="L1422:L1433"/>
    <mergeCell ref="M1422:M1433"/>
    <mergeCell ref="N1422:N1433"/>
    <mergeCell ref="O1422:O1433"/>
    <mergeCell ref="A1434:A1445"/>
    <mergeCell ref="B1434:B1445"/>
    <mergeCell ref="C1434:C1445"/>
    <mergeCell ref="D1434:D1445"/>
    <mergeCell ref="E1434:E1445"/>
    <mergeCell ref="F1434:F1445"/>
    <mergeCell ref="G1434:G1445"/>
    <mergeCell ref="H1434:H1445"/>
    <mergeCell ref="I1434:I1445"/>
    <mergeCell ref="J1434:J1445"/>
    <mergeCell ref="K1434:K1445"/>
    <mergeCell ref="L1434:L1445"/>
    <mergeCell ref="M1434:M1445"/>
    <mergeCell ref="N1434:N1445"/>
    <mergeCell ref="O1434:O1445"/>
    <mergeCell ref="A1446:A1457"/>
    <mergeCell ref="B1446:B1457"/>
    <mergeCell ref="C1446:C1457"/>
    <mergeCell ref="D1446:D1457"/>
    <mergeCell ref="E1446:E1457"/>
    <mergeCell ref="F1446:F1457"/>
    <mergeCell ref="G1446:G1457"/>
    <mergeCell ref="H1446:H1457"/>
    <mergeCell ref="I1446:I1457"/>
    <mergeCell ref="J1446:J1457"/>
    <mergeCell ref="K1446:K1457"/>
    <mergeCell ref="L1446:L1457"/>
    <mergeCell ref="M1446:M1457"/>
    <mergeCell ref="N1446:N1457"/>
    <mergeCell ref="O1446:O1457"/>
    <mergeCell ref="A1458:A1469"/>
    <mergeCell ref="B1458:B1469"/>
    <mergeCell ref="C1458:C1469"/>
    <mergeCell ref="D1458:D1469"/>
    <mergeCell ref="E1458:E1469"/>
    <mergeCell ref="F1458:F1469"/>
    <mergeCell ref="G1458:G1469"/>
    <mergeCell ref="H1458:H1469"/>
    <mergeCell ref="I1458:I1469"/>
    <mergeCell ref="J1458:J1469"/>
    <mergeCell ref="K1458:K1469"/>
    <mergeCell ref="L1458:L1469"/>
    <mergeCell ref="M1458:M1469"/>
    <mergeCell ref="N1458:N1469"/>
    <mergeCell ref="O1458:O1469"/>
    <mergeCell ref="A1470:A1481"/>
    <mergeCell ref="B1470:B1481"/>
    <mergeCell ref="C1470:C1481"/>
    <mergeCell ref="D1470:D1481"/>
    <mergeCell ref="E1470:E1481"/>
    <mergeCell ref="F1470:F1481"/>
    <mergeCell ref="G1470:G1481"/>
    <mergeCell ref="H1470:H1481"/>
    <mergeCell ref="I1470:I1481"/>
    <mergeCell ref="J1470:J1481"/>
    <mergeCell ref="K1470:K1481"/>
    <mergeCell ref="L1470:L1481"/>
    <mergeCell ref="M1470:M1481"/>
    <mergeCell ref="N1470:N1481"/>
    <mergeCell ref="O1470:O1481"/>
    <mergeCell ref="A1482:A1493"/>
    <mergeCell ref="B1482:B1493"/>
    <mergeCell ref="C1482:C1493"/>
    <mergeCell ref="D1482:D1493"/>
    <mergeCell ref="E1482:E1493"/>
    <mergeCell ref="F1482:F1493"/>
    <mergeCell ref="G1482:G1493"/>
    <mergeCell ref="H1482:H1493"/>
    <mergeCell ref="I1482:I1493"/>
    <mergeCell ref="J1482:J1493"/>
    <mergeCell ref="K1482:K1493"/>
    <mergeCell ref="L1482:L1493"/>
    <mergeCell ref="M1482:M1493"/>
    <mergeCell ref="N1482:N1493"/>
    <mergeCell ref="O1482:O1493"/>
    <mergeCell ref="A1494:A1505"/>
    <mergeCell ref="B1494:B1505"/>
    <mergeCell ref="C1494:C1505"/>
    <mergeCell ref="D1494:D1505"/>
    <mergeCell ref="E1494:E1505"/>
    <mergeCell ref="F1494:F1505"/>
    <mergeCell ref="G1494:G1505"/>
    <mergeCell ref="H1494:H1505"/>
    <mergeCell ref="I1494:I1505"/>
    <mergeCell ref="J1494:J1505"/>
    <mergeCell ref="K1494:K1505"/>
    <mergeCell ref="L1494:L1505"/>
    <mergeCell ref="M1494:M1505"/>
    <mergeCell ref="N1494:N1505"/>
    <mergeCell ref="O1494:O1505"/>
    <mergeCell ref="A1506:A1517"/>
    <mergeCell ref="B1506:B1517"/>
    <mergeCell ref="C1506:C1517"/>
    <mergeCell ref="D1506:D1517"/>
    <mergeCell ref="E1506:E1517"/>
    <mergeCell ref="F1506:F1517"/>
    <mergeCell ref="G1506:G1517"/>
    <mergeCell ref="H1506:H1517"/>
    <mergeCell ref="I1506:I1517"/>
    <mergeCell ref="J1506:J1517"/>
    <mergeCell ref="K1506:K1517"/>
    <mergeCell ref="L1506:L1517"/>
    <mergeCell ref="M1506:M1517"/>
    <mergeCell ref="N1506:N1517"/>
    <mergeCell ref="O1506:O1517"/>
    <mergeCell ref="A1518:A1529"/>
    <mergeCell ref="B1518:B1529"/>
    <mergeCell ref="C1518:C1529"/>
    <mergeCell ref="D1518:D1529"/>
    <mergeCell ref="E1518:E1529"/>
    <mergeCell ref="F1518:F1529"/>
    <mergeCell ref="G1518:G1529"/>
    <mergeCell ref="H1518:H1529"/>
    <mergeCell ref="I1518:I1529"/>
    <mergeCell ref="J1518:J1529"/>
    <mergeCell ref="K1518:K1529"/>
    <mergeCell ref="L1518:L1529"/>
    <mergeCell ref="M1518:M1529"/>
    <mergeCell ref="N1518:N1529"/>
    <mergeCell ref="O1518:O1529"/>
    <mergeCell ref="A1530:A1541"/>
    <mergeCell ref="B1530:B1541"/>
    <mergeCell ref="C1530:C1541"/>
    <mergeCell ref="D1530:D1541"/>
    <mergeCell ref="E1530:E1541"/>
    <mergeCell ref="F1530:F1541"/>
    <mergeCell ref="G1530:G1541"/>
    <mergeCell ref="H1530:H1541"/>
    <mergeCell ref="I1530:I1541"/>
    <mergeCell ref="J1530:J1541"/>
    <mergeCell ref="K1530:K1541"/>
    <mergeCell ref="L1530:L1541"/>
    <mergeCell ref="M1530:M1541"/>
    <mergeCell ref="N1530:N1541"/>
    <mergeCell ref="O1530:O1541"/>
    <mergeCell ref="A1542:A1553"/>
    <mergeCell ref="B1542:B1553"/>
    <mergeCell ref="C1542:C1553"/>
    <mergeCell ref="D1542:D1553"/>
    <mergeCell ref="E1542:E1553"/>
    <mergeCell ref="F1542:F1553"/>
    <mergeCell ref="G1542:G1553"/>
    <mergeCell ref="H1542:H1553"/>
    <mergeCell ref="I1542:I1553"/>
    <mergeCell ref="J1542:J1553"/>
    <mergeCell ref="K1542:K1553"/>
    <mergeCell ref="L1542:L1553"/>
    <mergeCell ref="M1542:M1553"/>
    <mergeCell ref="N1542:N1553"/>
    <mergeCell ref="O1542:O1553"/>
    <mergeCell ref="A1554:A1565"/>
    <mergeCell ref="B1554:B1565"/>
    <mergeCell ref="C1554:C1565"/>
    <mergeCell ref="D1554:D1565"/>
    <mergeCell ref="E1554:E1565"/>
    <mergeCell ref="F1554:F1565"/>
    <mergeCell ref="G1554:G1565"/>
    <mergeCell ref="H1554:H1565"/>
    <mergeCell ref="I1554:I1565"/>
    <mergeCell ref="J1554:J1565"/>
    <mergeCell ref="K1554:K1565"/>
    <mergeCell ref="L1554:L1565"/>
    <mergeCell ref="M1554:M1565"/>
    <mergeCell ref="N1554:N1565"/>
    <mergeCell ref="O1554:O1565"/>
    <mergeCell ref="A1566:A1577"/>
    <mergeCell ref="B1566:B1577"/>
    <mergeCell ref="C1566:C1577"/>
    <mergeCell ref="D1566:D1577"/>
    <mergeCell ref="E1566:E1577"/>
    <mergeCell ref="F1566:F1577"/>
    <mergeCell ref="G1566:G1577"/>
    <mergeCell ref="H1566:H1577"/>
    <mergeCell ref="I1566:I1577"/>
    <mergeCell ref="J1566:J1577"/>
    <mergeCell ref="K1566:K1577"/>
    <mergeCell ref="L1566:L1577"/>
    <mergeCell ref="M1566:M1577"/>
    <mergeCell ref="N1566:N1577"/>
    <mergeCell ref="O1566:O1577"/>
    <mergeCell ref="A1578:A1589"/>
    <mergeCell ref="B1578:B1589"/>
    <mergeCell ref="C1578:C1589"/>
    <mergeCell ref="D1578:D1589"/>
    <mergeCell ref="E1578:E1589"/>
    <mergeCell ref="F1578:F1589"/>
    <mergeCell ref="G1578:G1589"/>
    <mergeCell ref="H1578:H1589"/>
    <mergeCell ref="I1578:I1589"/>
    <mergeCell ref="J1578:J1589"/>
    <mergeCell ref="K1578:K1589"/>
    <mergeCell ref="L1578:L1589"/>
    <mergeCell ref="M1578:M1589"/>
    <mergeCell ref="N1578:N1589"/>
    <mergeCell ref="O1578:O1589"/>
    <mergeCell ref="A1590:A1601"/>
    <mergeCell ref="B1590:B1601"/>
    <mergeCell ref="C1590:C1601"/>
    <mergeCell ref="D1590:D1601"/>
    <mergeCell ref="E1590:E1601"/>
    <mergeCell ref="F1590:F1601"/>
    <mergeCell ref="G1590:G1601"/>
    <mergeCell ref="H1590:H1601"/>
    <mergeCell ref="I1590:I1601"/>
    <mergeCell ref="J1590:J1601"/>
    <mergeCell ref="K1590:K1601"/>
    <mergeCell ref="L1590:L1601"/>
    <mergeCell ref="M1590:M1601"/>
    <mergeCell ref="N1590:N1601"/>
    <mergeCell ref="O1590:O1601"/>
    <mergeCell ref="A1602:A1613"/>
    <mergeCell ref="B1602:B1613"/>
    <mergeCell ref="C1602:C1613"/>
    <mergeCell ref="D1602:D1613"/>
    <mergeCell ref="E1602:E1613"/>
    <mergeCell ref="F1602:F1613"/>
    <mergeCell ref="G1602:G1613"/>
    <mergeCell ref="H1602:H1613"/>
    <mergeCell ref="I1602:I1613"/>
    <mergeCell ref="J1602:J1613"/>
    <mergeCell ref="K1602:K1613"/>
    <mergeCell ref="L1602:L1613"/>
    <mergeCell ref="M1602:M1613"/>
    <mergeCell ref="N1602:N1613"/>
    <mergeCell ref="O1602:O1613"/>
    <mergeCell ref="A1614:A1625"/>
    <mergeCell ref="B1614:B1625"/>
    <mergeCell ref="C1614:C1625"/>
    <mergeCell ref="D1614:D1625"/>
    <mergeCell ref="E1614:E1625"/>
    <mergeCell ref="F1614:F1625"/>
    <mergeCell ref="G1614:G1625"/>
    <mergeCell ref="H1614:H1625"/>
    <mergeCell ref="I1614:I1625"/>
    <mergeCell ref="J1614:J1625"/>
    <mergeCell ref="K1614:K1625"/>
    <mergeCell ref="L1614:L1625"/>
    <mergeCell ref="M1614:M1625"/>
    <mergeCell ref="N1614:N1625"/>
    <mergeCell ref="O1614:O1625"/>
    <mergeCell ref="A1626:A1637"/>
    <mergeCell ref="B1626:B1637"/>
    <mergeCell ref="C1626:C1637"/>
    <mergeCell ref="D1626:D1637"/>
    <mergeCell ref="E1626:E1637"/>
    <mergeCell ref="F1626:F1637"/>
    <mergeCell ref="G1626:G1637"/>
    <mergeCell ref="H1626:H1637"/>
    <mergeCell ref="I1626:I1637"/>
    <mergeCell ref="J1626:J1637"/>
    <mergeCell ref="K1626:K1637"/>
    <mergeCell ref="L1626:L1637"/>
    <mergeCell ref="M1626:M1637"/>
    <mergeCell ref="N1626:N1637"/>
    <mergeCell ref="O1626:O1637"/>
    <mergeCell ref="A1638:A1649"/>
    <mergeCell ref="B1638:B1649"/>
    <mergeCell ref="C1638:C1649"/>
    <mergeCell ref="D1638:D1649"/>
    <mergeCell ref="E1638:E1649"/>
    <mergeCell ref="F1638:F1649"/>
    <mergeCell ref="G1638:G1649"/>
    <mergeCell ref="H1638:H1649"/>
    <mergeCell ref="I1638:I1649"/>
    <mergeCell ref="J1638:J1649"/>
    <mergeCell ref="K1638:K1649"/>
    <mergeCell ref="L1638:L1649"/>
    <mergeCell ref="M1638:M1649"/>
    <mergeCell ref="N1638:N1649"/>
    <mergeCell ref="O1638:O1649"/>
    <mergeCell ref="A1650:A1661"/>
    <mergeCell ref="B1650:B1661"/>
    <mergeCell ref="C1650:C1661"/>
    <mergeCell ref="D1650:D1661"/>
    <mergeCell ref="E1650:E1661"/>
    <mergeCell ref="F1650:F1661"/>
    <mergeCell ref="G1650:G1661"/>
    <mergeCell ref="H1650:H1661"/>
    <mergeCell ref="I1650:I1661"/>
    <mergeCell ref="J1650:J1661"/>
    <mergeCell ref="K1650:K1661"/>
    <mergeCell ref="L1650:L1661"/>
    <mergeCell ref="M1650:M1661"/>
    <mergeCell ref="N1650:N1661"/>
    <mergeCell ref="O1650:O1661"/>
    <mergeCell ref="A1662:A1673"/>
    <mergeCell ref="B1662:B1673"/>
    <mergeCell ref="C1662:C1673"/>
    <mergeCell ref="D1662:D1673"/>
    <mergeCell ref="E1662:E1673"/>
    <mergeCell ref="F1662:F1673"/>
    <mergeCell ref="G1662:G1673"/>
    <mergeCell ref="H1662:H1673"/>
    <mergeCell ref="I1662:I1673"/>
    <mergeCell ref="J1662:J1673"/>
    <mergeCell ref="K1662:K1673"/>
    <mergeCell ref="L1662:L1673"/>
    <mergeCell ref="M1662:M1673"/>
    <mergeCell ref="N1662:N1673"/>
    <mergeCell ref="O1662:O1673"/>
    <mergeCell ref="A1674:A1685"/>
    <mergeCell ref="B1674:B1685"/>
    <mergeCell ref="C1674:C1685"/>
    <mergeCell ref="D1674:D1685"/>
    <mergeCell ref="E1674:E1685"/>
    <mergeCell ref="F1674:F1685"/>
    <mergeCell ref="G1674:G1685"/>
    <mergeCell ref="H1674:H1685"/>
    <mergeCell ref="I1674:I1685"/>
    <mergeCell ref="J1674:J1685"/>
    <mergeCell ref="K1674:K1685"/>
    <mergeCell ref="L1674:L1685"/>
    <mergeCell ref="M1674:M1685"/>
    <mergeCell ref="N1674:N1685"/>
    <mergeCell ref="O1674:O1685"/>
    <mergeCell ref="A1686:A1697"/>
    <mergeCell ref="B1686:B1697"/>
    <mergeCell ref="C1686:C1697"/>
    <mergeCell ref="D1686:D1697"/>
    <mergeCell ref="E1686:E1697"/>
    <mergeCell ref="F1686:F1697"/>
    <mergeCell ref="G1686:G1697"/>
    <mergeCell ref="H1686:H1697"/>
    <mergeCell ref="I1686:I1697"/>
    <mergeCell ref="J1686:J1697"/>
    <mergeCell ref="K1686:K1697"/>
    <mergeCell ref="L1686:L1697"/>
    <mergeCell ref="M1686:M1697"/>
    <mergeCell ref="N1686:N1697"/>
    <mergeCell ref="O1686:O1697"/>
    <mergeCell ref="A1698:A1709"/>
    <mergeCell ref="B1698:B1709"/>
    <mergeCell ref="C1698:C1709"/>
    <mergeCell ref="D1698:D1709"/>
    <mergeCell ref="E1698:E1709"/>
    <mergeCell ref="F1698:F1709"/>
    <mergeCell ref="G1698:G1709"/>
    <mergeCell ref="H1698:H1709"/>
    <mergeCell ref="I1698:I1709"/>
    <mergeCell ref="J1698:J1709"/>
    <mergeCell ref="K1698:K1709"/>
    <mergeCell ref="L1698:L1709"/>
    <mergeCell ref="M1698:M1709"/>
    <mergeCell ref="N1698:N1709"/>
    <mergeCell ref="O1698:O1709"/>
    <mergeCell ref="A1710:A1721"/>
    <mergeCell ref="B1710:B1721"/>
    <mergeCell ref="C1710:C1721"/>
    <mergeCell ref="D1710:D1721"/>
    <mergeCell ref="E1710:E1721"/>
    <mergeCell ref="F1710:F1721"/>
    <mergeCell ref="G1710:G1721"/>
    <mergeCell ref="H1710:H1721"/>
    <mergeCell ref="I1710:I1721"/>
    <mergeCell ref="J1710:J1721"/>
    <mergeCell ref="K1710:K1721"/>
    <mergeCell ref="L1710:L1721"/>
    <mergeCell ref="M1710:M1721"/>
    <mergeCell ref="N1710:N1721"/>
    <mergeCell ref="O1710:O1721"/>
    <mergeCell ref="A1722:A1733"/>
    <mergeCell ref="B1722:B1733"/>
    <mergeCell ref="C1722:C1733"/>
    <mergeCell ref="D1722:D1733"/>
    <mergeCell ref="E1722:E1733"/>
    <mergeCell ref="F1722:F1733"/>
    <mergeCell ref="G1722:G1733"/>
    <mergeCell ref="H1722:H1733"/>
    <mergeCell ref="I1722:I1733"/>
    <mergeCell ref="J1722:J1733"/>
    <mergeCell ref="K1722:K1733"/>
    <mergeCell ref="L1722:L1733"/>
    <mergeCell ref="M1722:M1733"/>
    <mergeCell ref="N1722:N1733"/>
    <mergeCell ref="O1722:O1733"/>
    <mergeCell ref="A1734:A1745"/>
    <mergeCell ref="B1734:B1745"/>
    <mergeCell ref="C1734:C1745"/>
    <mergeCell ref="D1734:D1745"/>
    <mergeCell ref="E1734:E1745"/>
    <mergeCell ref="F1734:F1745"/>
    <mergeCell ref="G1734:G1745"/>
    <mergeCell ref="H1734:H1745"/>
    <mergeCell ref="I1734:I1745"/>
    <mergeCell ref="J1734:J1745"/>
    <mergeCell ref="K1734:K1745"/>
    <mergeCell ref="L1734:L1745"/>
    <mergeCell ref="M1734:M1745"/>
    <mergeCell ref="N1734:N1745"/>
    <mergeCell ref="O1734:O1745"/>
    <mergeCell ref="A1746:A1757"/>
    <mergeCell ref="B1746:B1757"/>
    <mergeCell ref="C1746:C1757"/>
    <mergeCell ref="D1746:D1757"/>
    <mergeCell ref="E1746:E1757"/>
    <mergeCell ref="F1746:F1757"/>
    <mergeCell ref="G1746:G1757"/>
    <mergeCell ref="H1746:H1757"/>
    <mergeCell ref="I1746:I1757"/>
    <mergeCell ref="J1746:J1757"/>
    <mergeCell ref="K1746:K1757"/>
    <mergeCell ref="L1746:L1757"/>
    <mergeCell ref="M1746:M1757"/>
    <mergeCell ref="N1746:N1757"/>
    <mergeCell ref="O1746:O1757"/>
    <mergeCell ref="A1758:A1769"/>
    <mergeCell ref="B1758:B1769"/>
    <mergeCell ref="C1758:C1769"/>
    <mergeCell ref="D1758:D1769"/>
    <mergeCell ref="E1758:E1769"/>
    <mergeCell ref="F1758:F1769"/>
    <mergeCell ref="G1758:G1769"/>
    <mergeCell ref="H1758:H1769"/>
    <mergeCell ref="I1758:I1769"/>
    <mergeCell ref="J1758:J1769"/>
    <mergeCell ref="K1758:K1769"/>
    <mergeCell ref="L1758:L1769"/>
    <mergeCell ref="M1758:M1769"/>
    <mergeCell ref="N1758:N1769"/>
    <mergeCell ref="O1758:O1769"/>
    <mergeCell ref="A1770:A1781"/>
    <mergeCell ref="B1770:B1781"/>
    <mergeCell ref="C1770:C1781"/>
    <mergeCell ref="D1770:D1781"/>
    <mergeCell ref="E1770:E1781"/>
    <mergeCell ref="F1770:F1781"/>
    <mergeCell ref="G1770:G1781"/>
    <mergeCell ref="H1770:H1781"/>
    <mergeCell ref="I1770:I1781"/>
    <mergeCell ref="J1770:J1781"/>
    <mergeCell ref="K1770:K1781"/>
    <mergeCell ref="L1770:L1781"/>
    <mergeCell ref="M1770:M1781"/>
    <mergeCell ref="N1770:N1781"/>
    <mergeCell ref="O1770:O1781"/>
    <mergeCell ref="A1782:A1793"/>
    <mergeCell ref="B1782:B1793"/>
    <mergeCell ref="C1782:C1793"/>
    <mergeCell ref="D1782:D1793"/>
    <mergeCell ref="E1782:E1793"/>
    <mergeCell ref="F1782:F1793"/>
    <mergeCell ref="G1782:G1793"/>
    <mergeCell ref="H1782:H1793"/>
    <mergeCell ref="I1782:I1793"/>
    <mergeCell ref="J1782:J1793"/>
    <mergeCell ref="K1782:K1793"/>
    <mergeCell ref="L1782:L1793"/>
    <mergeCell ref="M1782:M1793"/>
    <mergeCell ref="N1782:N1793"/>
    <mergeCell ref="O1782:O1793"/>
    <mergeCell ref="A1794:A1805"/>
    <mergeCell ref="B1794:B1805"/>
    <mergeCell ref="C1794:C1805"/>
    <mergeCell ref="D1794:D1805"/>
    <mergeCell ref="E1794:E1805"/>
    <mergeCell ref="F1794:F1805"/>
    <mergeCell ref="G1794:G1805"/>
    <mergeCell ref="H1794:H1805"/>
    <mergeCell ref="I1794:I1805"/>
    <mergeCell ref="J1794:J1805"/>
    <mergeCell ref="K1794:K1805"/>
    <mergeCell ref="L1794:L1805"/>
    <mergeCell ref="M1794:M1805"/>
    <mergeCell ref="N1794:N1805"/>
    <mergeCell ref="O1794:O1805"/>
    <mergeCell ref="A1806:A1817"/>
    <mergeCell ref="B1806:B1817"/>
    <mergeCell ref="C1806:C1817"/>
    <mergeCell ref="D1806:D1817"/>
    <mergeCell ref="E1806:E1817"/>
    <mergeCell ref="F1806:F1817"/>
    <mergeCell ref="G1806:G1817"/>
    <mergeCell ref="H1806:H1817"/>
    <mergeCell ref="I1806:I1817"/>
    <mergeCell ref="J1806:J1817"/>
    <mergeCell ref="K1806:K1817"/>
    <mergeCell ref="L1806:L1817"/>
    <mergeCell ref="M1806:M1817"/>
    <mergeCell ref="N1806:N1817"/>
    <mergeCell ref="O1806:O1817"/>
    <mergeCell ref="A1818:A1829"/>
    <mergeCell ref="B1818:B1829"/>
    <mergeCell ref="C1818:C1829"/>
    <mergeCell ref="D1818:D1829"/>
    <mergeCell ref="E1818:E1829"/>
    <mergeCell ref="F1818:F1829"/>
    <mergeCell ref="G1818:G1829"/>
    <mergeCell ref="H1818:H1829"/>
    <mergeCell ref="I1818:I1829"/>
    <mergeCell ref="J1818:J1829"/>
    <mergeCell ref="K1818:K1829"/>
    <mergeCell ref="L1818:L1829"/>
    <mergeCell ref="M1818:M1829"/>
    <mergeCell ref="N1818:N1829"/>
    <mergeCell ref="O1818:O1829"/>
    <mergeCell ref="A1830:A1841"/>
    <mergeCell ref="B1830:B1841"/>
    <mergeCell ref="C1830:C1841"/>
    <mergeCell ref="D1830:D1841"/>
    <mergeCell ref="E1830:E1841"/>
    <mergeCell ref="F1830:F1841"/>
    <mergeCell ref="G1830:G1841"/>
    <mergeCell ref="H1830:H1841"/>
    <mergeCell ref="I1830:I1841"/>
    <mergeCell ref="J1830:J1841"/>
    <mergeCell ref="K1830:K1841"/>
    <mergeCell ref="L1830:L1841"/>
    <mergeCell ref="M1830:M1841"/>
    <mergeCell ref="N1830:N1841"/>
    <mergeCell ref="O1830:O1841"/>
    <mergeCell ref="A1842:A1853"/>
    <mergeCell ref="B1842:B1853"/>
    <mergeCell ref="C1842:C1853"/>
    <mergeCell ref="D1842:D1853"/>
    <mergeCell ref="E1842:E1853"/>
    <mergeCell ref="F1842:F1853"/>
    <mergeCell ref="G1842:G1853"/>
    <mergeCell ref="H1842:H1853"/>
    <mergeCell ref="I1842:I1853"/>
    <mergeCell ref="J1842:J1853"/>
    <mergeCell ref="K1842:K1853"/>
    <mergeCell ref="L1842:L1853"/>
    <mergeCell ref="M1842:M1853"/>
    <mergeCell ref="N1842:N1853"/>
    <mergeCell ref="O1842:O1853"/>
    <mergeCell ref="A1854:A1865"/>
    <mergeCell ref="B1854:B1865"/>
    <mergeCell ref="C1854:C1865"/>
    <mergeCell ref="D1854:D1865"/>
    <mergeCell ref="E1854:E1865"/>
    <mergeCell ref="F1854:F1865"/>
    <mergeCell ref="G1854:G1865"/>
    <mergeCell ref="H1854:H1865"/>
    <mergeCell ref="I1854:I1865"/>
    <mergeCell ref="J1854:J1865"/>
    <mergeCell ref="K1854:K1865"/>
    <mergeCell ref="L1854:L1865"/>
    <mergeCell ref="M1854:M1865"/>
    <mergeCell ref="N1854:N1865"/>
    <mergeCell ref="O1854:O1865"/>
    <mergeCell ref="A1866:A1877"/>
    <mergeCell ref="B1866:B1877"/>
    <mergeCell ref="C1866:C1877"/>
    <mergeCell ref="D1866:D1877"/>
    <mergeCell ref="E1866:E1877"/>
    <mergeCell ref="F1866:F1877"/>
    <mergeCell ref="G1866:G1877"/>
    <mergeCell ref="H1866:H1877"/>
    <mergeCell ref="I1866:I1877"/>
    <mergeCell ref="J1866:J1877"/>
    <mergeCell ref="K1866:K1877"/>
    <mergeCell ref="L1866:L1877"/>
    <mergeCell ref="M1866:M1877"/>
    <mergeCell ref="N1866:N1877"/>
    <mergeCell ref="O1866:O1877"/>
    <mergeCell ref="A1878:A1889"/>
    <mergeCell ref="B1878:B1889"/>
    <mergeCell ref="C1878:C1889"/>
    <mergeCell ref="D1878:D1889"/>
    <mergeCell ref="E1878:E1889"/>
    <mergeCell ref="F1878:F1889"/>
    <mergeCell ref="G1878:G1889"/>
    <mergeCell ref="H1878:H1889"/>
    <mergeCell ref="I1878:I1889"/>
    <mergeCell ref="J1878:J1889"/>
    <mergeCell ref="K1878:K1889"/>
    <mergeCell ref="L1878:L1889"/>
    <mergeCell ref="M1878:M1889"/>
    <mergeCell ref="N1878:N1889"/>
    <mergeCell ref="O1878:O1889"/>
    <mergeCell ref="A1890:A1901"/>
    <mergeCell ref="B1890:B1901"/>
    <mergeCell ref="C1890:C1901"/>
    <mergeCell ref="D1890:D1901"/>
    <mergeCell ref="E1890:E1901"/>
    <mergeCell ref="F1890:F1901"/>
    <mergeCell ref="G1890:G1901"/>
    <mergeCell ref="H1890:H1901"/>
    <mergeCell ref="I1890:I1901"/>
    <mergeCell ref="J1890:J1901"/>
    <mergeCell ref="K1890:K1901"/>
    <mergeCell ref="L1890:L1901"/>
    <mergeCell ref="M1890:M1901"/>
    <mergeCell ref="N1890:N1901"/>
    <mergeCell ref="O1890:O1901"/>
    <mergeCell ref="A1902:A1913"/>
    <mergeCell ref="B1902:B1913"/>
    <mergeCell ref="C1902:C1913"/>
    <mergeCell ref="D1902:D1913"/>
    <mergeCell ref="E1902:E1913"/>
    <mergeCell ref="F1902:F1913"/>
    <mergeCell ref="G1902:G1913"/>
    <mergeCell ref="H1902:H1913"/>
    <mergeCell ref="I1902:I1913"/>
    <mergeCell ref="J1902:J1913"/>
    <mergeCell ref="K1902:K1913"/>
    <mergeCell ref="L1902:L1913"/>
    <mergeCell ref="M1902:M1913"/>
    <mergeCell ref="N1902:N1913"/>
    <mergeCell ref="O1902:O1913"/>
    <mergeCell ref="A1914:A1925"/>
    <mergeCell ref="B1914:B1925"/>
    <mergeCell ref="C1914:C1925"/>
    <mergeCell ref="D1914:D1925"/>
    <mergeCell ref="E1914:E1925"/>
    <mergeCell ref="F1914:F1925"/>
    <mergeCell ref="G1914:G1925"/>
    <mergeCell ref="H1914:H1925"/>
    <mergeCell ref="I1914:I1925"/>
    <mergeCell ref="J1914:J1925"/>
    <mergeCell ref="K1914:K1925"/>
    <mergeCell ref="L1914:L1925"/>
    <mergeCell ref="M1914:M1925"/>
    <mergeCell ref="N1914:N1925"/>
    <mergeCell ref="O1914:O1925"/>
    <mergeCell ref="A1926:A1937"/>
    <mergeCell ref="B1926:B1937"/>
    <mergeCell ref="C1926:C1937"/>
    <mergeCell ref="D1926:D1937"/>
    <mergeCell ref="E1926:E1937"/>
    <mergeCell ref="F1926:F1937"/>
    <mergeCell ref="G1926:G1937"/>
    <mergeCell ref="H1926:H1937"/>
    <mergeCell ref="I1926:I1937"/>
    <mergeCell ref="J1926:J1937"/>
    <mergeCell ref="K1926:K1937"/>
    <mergeCell ref="L1926:L1937"/>
    <mergeCell ref="M1926:M1937"/>
    <mergeCell ref="N1926:N1937"/>
    <mergeCell ref="O1926:O1937"/>
    <mergeCell ref="A1938:A1949"/>
    <mergeCell ref="B1938:B1949"/>
    <mergeCell ref="C1938:C1949"/>
    <mergeCell ref="D1938:D1949"/>
    <mergeCell ref="E1938:E1949"/>
    <mergeCell ref="F1938:F1949"/>
    <mergeCell ref="G1938:G1949"/>
    <mergeCell ref="H1938:H1949"/>
    <mergeCell ref="I1938:I1949"/>
    <mergeCell ref="J1938:J1949"/>
    <mergeCell ref="K1938:K1949"/>
    <mergeCell ref="L1938:L1949"/>
    <mergeCell ref="M1938:M1949"/>
    <mergeCell ref="N1938:N1949"/>
    <mergeCell ref="O1938:O1949"/>
    <mergeCell ref="A1950:A1961"/>
    <mergeCell ref="B1950:B1961"/>
    <mergeCell ref="C1950:C1961"/>
    <mergeCell ref="D1950:D1961"/>
    <mergeCell ref="E1950:E1961"/>
    <mergeCell ref="F1950:F1961"/>
    <mergeCell ref="G1950:G1961"/>
    <mergeCell ref="H1950:H1961"/>
    <mergeCell ref="I1950:I1961"/>
    <mergeCell ref="J1950:J1961"/>
    <mergeCell ref="K1950:K1961"/>
    <mergeCell ref="L1950:L1961"/>
    <mergeCell ref="M1950:M1961"/>
    <mergeCell ref="N1950:N1961"/>
    <mergeCell ref="O1950:O1961"/>
    <mergeCell ref="A1962:A1973"/>
    <mergeCell ref="B1962:B1973"/>
    <mergeCell ref="C1962:C1973"/>
    <mergeCell ref="D1962:D1973"/>
    <mergeCell ref="E1962:E1973"/>
    <mergeCell ref="F1962:F1973"/>
    <mergeCell ref="G1962:G1973"/>
    <mergeCell ref="H1962:H1973"/>
    <mergeCell ref="I1962:I1973"/>
    <mergeCell ref="J1962:J1973"/>
    <mergeCell ref="K1962:K1973"/>
    <mergeCell ref="L1962:L1973"/>
    <mergeCell ref="M1962:M1973"/>
    <mergeCell ref="N1962:N1973"/>
    <mergeCell ref="O1962:O1973"/>
    <mergeCell ref="A1974:A1985"/>
    <mergeCell ref="B1974:B1985"/>
    <mergeCell ref="C1974:C1985"/>
    <mergeCell ref="D1974:D1985"/>
    <mergeCell ref="E1974:E1985"/>
    <mergeCell ref="F1974:F1985"/>
    <mergeCell ref="G1974:G1985"/>
    <mergeCell ref="H1974:H1985"/>
    <mergeCell ref="I1974:I1985"/>
    <mergeCell ref="J1974:J1985"/>
    <mergeCell ref="K1974:K1985"/>
    <mergeCell ref="L1974:L1985"/>
    <mergeCell ref="M1974:M1985"/>
    <mergeCell ref="N1974:N1985"/>
    <mergeCell ref="O1974:O1985"/>
    <mergeCell ref="A1986:A1997"/>
    <mergeCell ref="B1986:B1997"/>
    <mergeCell ref="C1986:C1997"/>
    <mergeCell ref="D1986:D1997"/>
    <mergeCell ref="E1986:E1997"/>
    <mergeCell ref="F1986:F1997"/>
    <mergeCell ref="G1986:G1997"/>
    <mergeCell ref="H1986:H1997"/>
    <mergeCell ref="I1986:I1997"/>
    <mergeCell ref="J1986:J1997"/>
    <mergeCell ref="K1986:K1997"/>
    <mergeCell ref="L1986:L1997"/>
    <mergeCell ref="M1986:M1997"/>
    <mergeCell ref="N1986:N1997"/>
    <mergeCell ref="O1986:O1997"/>
    <mergeCell ref="A1998:A2009"/>
    <mergeCell ref="B1998:B2009"/>
    <mergeCell ref="C1998:C2009"/>
    <mergeCell ref="D1998:D2009"/>
    <mergeCell ref="E1998:E2009"/>
    <mergeCell ref="F1998:F2009"/>
    <mergeCell ref="G1998:G2009"/>
    <mergeCell ref="H1998:H2009"/>
    <mergeCell ref="I1998:I2009"/>
    <mergeCell ref="J1998:J2009"/>
    <mergeCell ref="K1998:K2009"/>
    <mergeCell ref="L1998:L2009"/>
    <mergeCell ref="M1998:M2009"/>
    <mergeCell ref="N1998:N2009"/>
    <mergeCell ref="O1998:O2009"/>
    <mergeCell ref="A2010:A2021"/>
    <mergeCell ref="B2010:B2021"/>
    <mergeCell ref="C2010:C2021"/>
    <mergeCell ref="D2010:D2021"/>
    <mergeCell ref="E2010:E2021"/>
    <mergeCell ref="F2010:F2021"/>
    <mergeCell ref="G2010:G2021"/>
    <mergeCell ref="H2010:H2021"/>
    <mergeCell ref="I2010:I2021"/>
    <mergeCell ref="J2010:J2021"/>
    <mergeCell ref="K2010:K2021"/>
    <mergeCell ref="L2010:L2021"/>
    <mergeCell ref="M2010:M2021"/>
    <mergeCell ref="N2010:N2021"/>
    <mergeCell ref="O2010:O2021"/>
    <mergeCell ref="A2022:A2033"/>
    <mergeCell ref="B2022:B2033"/>
    <mergeCell ref="C2022:C2033"/>
    <mergeCell ref="D2022:D2033"/>
    <mergeCell ref="E2022:E2033"/>
    <mergeCell ref="F2022:F2033"/>
    <mergeCell ref="G2022:G2033"/>
    <mergeCell ref="H2022:H2033"/>
    <mergeCell ref="I2022:I2033"/>
    <mergeCell ref="J2022:J2033"/>
    <mergeCell ref="K2022:K2033"/>
    <mergeCell ref="L2022:L2033"/>
    <mergeCell ref="M2022:M2033"/>
    <mergeCell ref="N2022:N2033"/>
    <mergeCell ref="O2022:O2033"/>
    <mergeCell ref="A2034:A2045"/>
    <mergeCell ref="B2034:B2045"/>
    <mergeCell ref="C2034:C2045"/>
    <mergeCell ref="D2034:D2045"/>
    <mergeCell ref="E2034:E2045"/>
    <mergeCell ref="F2034:F2045"/>
    <mergeCell ref="G2034:G2045"/>
    <mergeCell ref="H2034:H2045"/>
    <mergeCell ref="I2034:I2045"/>
    <mergeCell ref="J2034:J2045"/>
    <mergeCell ref="K2034:K2045"/>
    <mergeCell ref="L2034:L2045"/>
    <mergeCell ref="M2034:M2045"/>
    <mergeCell ref="N2034:N2045"/>
    <mergeCell ref="O2034:O2045"/>
    <mergeCell ref="A2046:A2057"/>
    <mergeCell ref="B2046:B2057"/>
    <mergeCell ref="C2046:C2057"/>
    <mergeCell ref="D2046:D2057"/>
    <mergeCell ref="E2046:E2057"/>
    <mergeCell ref="F2046:F2057"/>
    <mergeCell ref="G2046:G2057"/>
    <mergeCell ref="H2046:H2057"/>
    <mergeCell ref="I2046:I2057"/>
    <mergeCell ref="J2046:J2057"/>
    <mergeCell ref="K2046:K2057"/>
    <mergeCell ref="L2046:L2057"/>
    <mergeCell ref="M2046:M2057"/>
    <mergeCell ref="N2046:N2057"/>
    <mergeCell ref="O2046:O2057"/>
    <mergeCell ref="A2058:A2069"/>
    <mergeCell ref="B2058:B2069"/>
    <mergeCell ref="C2058:C2069"/>
    <mergeCell ref="D2058:D2069"/>
    <mergeCell ref="E2058:E2069"/>
    <mergeCell ref="F2058:F2069"/>
    <mergeCell ref="G2058:G2069"/>
    <mergeCell ref="H2058:H2069"/>
    <mergeCell ref="I2058:I2069"/>
    <mergeCell ref="J2058:J2069"/>
    <mergeCell ref="K2058:K2069"/>
    <mergeCell ref="L2058:L2069"/>
    <mergeCell ref="M2058:M2069"/>
    <mergeCell ref="N2058:N2069"/>
    <mergeCell ref="O2058:O2069"/>
    <mergeCell ref="A2070:A2081"/>
    <mergeCell ref="B2070:B2081"/>
    <mergeCell ref="C2070:C2081"/>
    <mergeCell ref="D2070:D2081"/>
    <mergeCell ref="E2070:E2081"/>
    <mergeCell ref="F2070:F2081"/>
    <mergeCell ref="G2070:G2081"/>
    <mergeCell ref="H2070:H2081"/>
    <mergeCell ref="I2070:I2081"/>
    <mergeCell ref="J2070:J2081"/>
    <mergeCell ref="K2070:K2081"/>
    <mergeCell ref="L2070:L2081"/>
    <mergeCell ref="M2070:M2081"/>
    <mergeCell ref="N2070:N2081"/>
    <mergeCell ref="O2070:O2081"/>
    <mergeCell ref="A2082:A2093"/>
    <mergeCell ref="B2082:B2093"/>
    <mergeCell ref="C2082:C2093"/>
    <mergeCell ref="D2082:D2093"/>
    <mergeCell ref="E2082:E2093"/>
    <mergeCell ref="F2082:F2093"/>
    <mergeCell ref="G2082:G2093"/>
    <mergeCell ref="H2082:H2093"/>
    <mergeCell ref="I2082:I2093"/>
    <mergeCell ref="J2082:J2093"/>
    <mergeCell ref="K2082:K2093"/>
    <mergeCell ref="L2082:L2093"/>
    <mergeCell ref="M2082:M2093"/>
    <mergeCell ref="N2082:N2093"/>
    <mergeCell ref="O2082:O2093"/>
    <mergeCell ref="A2094:A2105"/>
    <mergeCell ref="B2094:B2105"/>
    <mergeCell ref="C2094:C2105"/>
    <mergeCell ref="D2094:D2105"/>
    <mergeCell ref="E2094:E2105"/>
    <mergeCell ref="F2094:F2105"/>
    <mergeCell ref="G2094:G2105"/>
    <mergeCell ref="H2094:H2105"/>
    <mergeCell ref="I2094:I2105"/>
    <mergeCell ref="J2094:J2105"/>
    <mergeCell ref="K2094:K2105"/>
    <mergeCell ref="L2094:L2105"/>
    <mergeCell ref="M2094:M2105"/>
    <mergeCell ref="N2094:N2105"/>
    <mergeCell ref="O2094:O2105"/>
    <mergeCell ref="A2106:A2117"/>
    <mergeCell ref="B2106:B2117"/>
    <mergeCell ref="C2106:C2117"/>
    <mergeCell ref="D2106:D2117"/>
    <mergeCell ref="E2106:E2117"/>
    <mergeCell ref="F2106:F2117"/>
    <mergeCell ref="G2106:G2117"/>
    <mergeCell ref="H2106:H2117"/>
    <mergeCell ref="I2106:I2117"/>
    <mergeCell ref="J2106:J2117"/>
    <mergeCell ref="K2106:K2117"/>
    <mergeCell ref="L2106:L2117"/>
    <mergeCell ref="M2106:M2117"/>
    <mergeCell ref="N2106:N2117"/>
    <mergeCell ref="O2106:O2117"/>
    <mergeCell ref="A2119:A2130"/>
    <mergeCell ref="B2119:B2130"/>
    <mergeCell ref="C2119:C2130"/>
    <mergeCell ref="D2119:D2130"/>
    <mergeCell ref="E2119:E2130"/>
    <mergeCell ref="F2119:F2130"/>
    <mergeCell ref="G2119:G2130"/>
    <mergeCell ref="H2119:H2130"/>
    <mergeCell ref="I2119:I2130"/>
    <mergeCell ref="J2119:J2130"/>
    <mergeCell ref="K2119:K2130"/>
    <mergeCell ref="L2119:L2130"/>
    <mergeCell ref="M2119:M2130"/>
    <mergeCell ref="N2119:N2130"/>
    <mergeCell ref="O2119:O2130"/>
    <mergeCell ref="A2131:A2142"/>
    <mergeCell ref="B2131:B2142"/>
    <mergeCell ref="C2131:C2142"/>
    <mergeCell ref="D2131:D2142"/>
    <mergeCell ref="E2131:E2142"/>
    <mergeCell ref="F2131:F2142"/>
    <mergeCell ref="G2131:G2142"/>
    <mergeCell ref="H2131:H2142"/>
    <mergeCell ref="I2131:I2142"/>
    <mergeCell ref="J2131:J2142"/>
    <mergeCell ref="K2131:K2142"/>
    <mergeCell ref="L2131:L2142"/>
    <mergeCell ref="M2131:M2142"/>
    <mergeCell ref="N2131:N2142"/>
    <mergeCell ref="O2131:O2142"/>
    <mergeCell ref="A2143:A2154"/>
    <mergeCell ref="B2143:B2154"/>
    <mergeCell ref="C2143:C2154"/>
    <mergeCell ref="D2143:D2154"/>
    <mergeCell ref="E2143:E2154"/>
    <mergeCell ref="F2143:F2154"/>
    <mergeCell ref="G2143:G2154"/>
    <mergeCell ref="H2143:H2154"/>
    <mergeCell ref="I2143:I2154"/>
    <mergeCell ref="J2143:J2154"/>
    <mergeCell ref="K2143:K2154"/>
    <mergeCell ref="L2143:L2154"/>
    <mergeCell ref="M2143:M2154"/>
    <mergeCell ref="N2143:N2154"/>
    <mergeCell ref="O2143:O2154"/>
    <mergeCell ref="A2155:A2166"/>
    <mergeCell ref="B2155:B2166"/>
    <mergeCell ref="C2155:C2166"/>
    <mergeCell ref="D2155:D2166"/>
    <mergeCell ref="E2155:E2166"/>
    <mergeCell ref="F2155:F2166"/>
    <mergeCell ref="G2155:G2166"/>
    <mergeCell ref="H2155:H2166"/>
    <mergeCell ref="I2155:I2166"/>
    <mergeCell ref="J2155:J2166"/>
    <mergeCell ref="K2155:K2166"/>
    <mergeCell ref="L2155:L2166"/>
    <mergeCell ref="M2155:M2166"/>
    <mergeCell ref="N2155:N2166"/>
    <mergeCell ref="O2155:O2166"/>
    <mergeCell ref="A2167:A2178"/>
    <mergeCell ref="B2167:B2178"/>
    <mergeCell ref="C2167:C2178"/>
    <mergeCell ref="D2167:D2178"/>
    <mergeCell ref="E2167:E2178"/>
    <mergeCell ref="F2167:F2178"/>
    <mergeCell ref="G2167:G2178"/>
    <mergeCell ref="H2167:H2178"/>
    <mergeCell ref="I2167:I2178"/>
    <mergeCell ref="J2167:J2178"/>
    <mergeCell ref="K2167:K2178"/>
    <mergeCell ref="L2167:L2178"/>
    <mergeCell ref="M2167:M2178"/>
    <mergeCell ref="N2167:N2178"/>
    <mergeCell ref="O2167:O2178"/>
    <mergeCell ref="A2179:A2190"/>
    <mergeCell ref="B2179:B2190"/>
    <mergeCell ref="C2179:C2190"/>
    <mergeCell ref="D2179:D2190"/>
    <mergeCell ref="E2179:E2190"/>
    <mergeCell ref="F2179:F2190"/>
    <mergeCell ref="G2179:G2190"/>
    <mergeCell ref="H2179:H2190"/>
    <mergeCell ref="I2179:I2190"/>
    <mergeCell ref="J2179:J2190"/>
    <mergeCell ref="K2179:K2190"/>
    <mergeCell ref="L2179:L2190"/>
    <mergeCell ref="M2179:M2190"/>
    <mergeCell ref="N2179:N2190"/>
    <mergeCell ref="O2179:O2190"/>
    <mergeCell ref="A2191:A2202"/>
    <mergeCell ref="B2191:B2202"/>
    <mergeCell ref="C2191:C2202"/>
    <mergeCell ref="D2191:D2202"/>
    <mergeCell ref="E2191:E2202"/>
    <mergeCell ref="F2191:F2202"/>
    <mergeCell ref="G2191:G2202"/>
    <mergeCell ref="H2191:H2202"/>
    <mergeCell ref="I2191:I2202"/>
    <mergeCell ref="J2191:J2202"/>
    <mergeCell ref="K2191:K2202"/>
    <mergeCell ref="L2191:L2202"/>
    <mergeCell ref="M2191:M2202"/>
    <mergeCell ref="N2191:N2202"/>
    <mergeCell ref="O2191:O2202"/>
    <mergeCell ref="A2203:A2214"/>
    <mergeCell ref="B2203:B2214"/>
    <mergeCell ref="C2203:C2214"/>
    <mergeCell ref="D2203:D2214"/>
    <mergeCell ref="E2203:E2214"/>
    <mergeCell ref="F2203:F2214"/>
    <mergeCell ref="G2203:G2214"/>
    <mergeCell ref="H2203:H2214"/>
    <mergeCell ref="I2203:I2214"/>
    <mergeCell ref="J2203:J2214"/>
    <mergeCell ref="K2203:K2214"/>
    <mergeCell ref="L2203:L2214"/>
    <mergeCell ref="M2203:M2214"/>
    <mergeCell ref="N2203:N2214"/>
    <mergeCell ref="O2203:O2214"/>
    <mergeCell ref="A2215:A2226"/>
    <mergeCell ref="B2215:B2226"/>
    <mergeCell ref="C2215:C2226"/>
    <mergeCell ref="D2215:D2226"/>
    <mergeCell ref="E2215:E2226"/>
    <mergeCell ref="F2215:F2226"/>
    <mergeCell ref="G2215:G2226"/>
    <mergeCell ref="H2215:H2226"/>
    <mergeCell ref="I2215:I2226"/>
    <mergeCell ref="J2215:J2226"/>
    <mergeCell ref="K2215:K2226"/>
    <mergeCell ref="L2215:L2226"/>
    <mergeCell ref="M2215:M2226"/>
    <mergeCell ref="N2215:N2226"/>
    <mergeCell ref="O2215:O22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4"/>
  <sheetViews>
    <sheetView topLeftCell="A10" workbookViewId="0"/>
  </sheetViews>
  <sheetFormatPr defaultRowHeight="15" x14ac:dyDescent="0.25"/>
  <cols>
    <col min="1" max="1" width="15" customWidth="1"/>
    <col min="2" max="2" width="50" customWidth="1"/>
    <col min="3" max="3" width="20" customWidth="1"/>
    <col min="4" max="4" width="50" customWidth="1"/>
    <col min="5" max="5" width="35" customWidth="1"/>
  </cols>
  <sheetData>
    <row r="1" spans="1:5" x14ac:dyDescent="0.25">
      <c r="A1" s="4647" t="s">
        <v>603</v>
      </c>
      <c r="B1" s="4647" t="s">
        <v>604</v>
      </c>
      <c r="C1" s="4647" t="s">
        <v>605</v>
      </c>
      <c r="D1" s="4647" t="s">
        <v>16</v>
      </c>
      <c r="E1" s="4647" t="s">
        <v>606</v>
      </c>
    </row>
    <row r="2" spans="1:5" ht="45" customHeight="1" x14ac:dyDescent="0.25">
      <c r="A2" s="4648" t="s">
        <v>20</v>
      </c>
      <c r="B2" s="4648" t="s">
        <v>22</v>
      </c>
      <c r="C2" s="4648" t="s">
        <v>20</v>
      </c>
      <c r="D2" s="4648" t="s">
        <v>29</v>
      </c>
      <c r="E2" s="4648" t="s">
        <v>20</v>
      </c>
    </row>
    <row r="3" spans="1:5" ht="45" customHeight="1" x14ac:dyDescent="0.25">
      <c r="A3" s="5967" t="s">
        <v>30</v>
      </c>
      <c r="B3" s="5967" t="s">
        <v>36</v>
      </c>
      <c r="C3" s="4649" t="s">
        <v>20</v>
      </c>
      <c r="D3" s="4649" t="s">
        <v>29</v>
      </c>
      <c r="E3" s="4649" t="s">
        <v>20</v>
      </c>
    </row>
    <row r="4" spans="1:5" ht="45" customHeight="1" x14ac:dyDescent="0.25">
      <c r="A4" s="4666"/>
      <c r="B4" s="4666"/>
      <c r="C4" s="4649" t="s">
        <v>30</v>
      </c>
      <c r="D4" s="4649" t="s">
        <v>37</v>
      </c>
      <c r="E4" s="4649" t="s">
        <v>30</v>
      </c>
    </row>
    <row r="5" spans="1:5" ht="45" customHeight="1" x14ac:dyDescent="0.25">
      <c r="A5" s="4666"/>
      <c r="B5" s="4666"/>
      <c r="C5" s="4649" t="s">
        <v>38</v>
      </c>
      <c r="D5" s="4649" t="s">
        <v>39</v>
      </c>
      <c r="E5" s="4649" t="s">
        <v>38</v>
      </c>
    </row>
    <row r="6" spans="1:5" ht="45" customHeight="1" x14ac:dyDescent="0.25">
      <c r="A6" s="4666"/>
      <c r="B6" s="4666"/>
      <c r="C6" s="4649" t="s">
        <v>40</v>
      </c>
      <c r="D6" s="4649" t="s">
        <v>41</v>
      </c>
      <c r="E6" s="4649" t="s">
        <v>40</v>
      </c>
    </row>
    <row r="7" spans="1:5" ht="45" customHeight="1" x14ac:dyDescent="0.25">
      <c r="A7" s="4666"/>
      <c r="B7" s="4666"/>
      <c r="C7" s="4649" t="s">
        <v>42</v>
      </c>
      <c r="D7" s="4649" t="s">
        <v>43</v>
      </c>
      <c r="E7" s="4649" t="s">
        <v>42</v>
      </c>
    </row>
    <row r="8" spans="1:5" ht="45" customHeight="1" x14ac:dyDescent="0.25">
      <c r="A8" s="4666"/>
      <c r="B8" s="4666"/>
      <c r="C8" s="4649" t="s">
        <v>44</v>
      </c>
      <c r="D8" s="4649" t="s">
        <v>45</v>
      </c>
      <c r="E8" s="4649" t="s">
        <v>44</v>
      </c>
    </row>
    <row r="9" spans="1:5" ht="45" customHeight="1" x14ac:dyDescent="0.25">
      <c r="A9" s="4666"/>
      <c r="B9" s="4666"/>
      <c r="C9" s="4649" t="s">
        <v>46</v>
      </c>
      <c r="D9" s="4649" t="s">
        <v>47</v>
      </c>
      <c r="E9" s="4649" t="s">
        <v>46</v>
      </c>
    </row>
    <row r="10" spans="1:5" ht="45" customHeight="1" x14ac:dyDescent="0.25">
      <c r="A10" s="4666"/>
      <c r="B10" s="4666"/>
      <c r="C10" s="4649" t="s">
        <v>48</v>
      </c>
      <c r="D10" s="4649" t="s">
        <v>49</v>
      </c>
      <c r="E10" s="4649" t="s">
        <v>48</v>
      </c>
    </row>
    <row r="11" spans="1:5" ht="45" customHeight="1" x14ac:dyDescent="0.25">
      <c r="A11" s="4666"/>
      <c r="B11" s="4666"/>
      <c r="C11" s="4649" t="s">
        <v>50</v>
      </c>
      <c r="D11" s="4649" t="s">
        <v>51</v>
      </c>
      <c r="E11" s="4649" t="s">
        <v>50</v>
      </c>
    </row>
    <row r="12" spans="1:5" ht="45" customHeight="1" x14ac:dyDescent="0.25">
      <c r="A12" s="4666"/>
      <c r="B12" s="4666"/>
      <c r="C12" s="4649" t="s">
        <v>52</v>
      </c>
      <c r="D12" s="4649" t="s">
        <v>53</v>
      </c>
      <c r="E12" s="4649" t="s">
        <v>52</v>
      </c>
    </row>
    <row r="13" spans="1:5" ht="45" customHeight="1" x14ac:dyDescent="0.25">
      <c r="A13" s="4666"/>
      <c r="B13" s="4666"/>
      <c r="C13" s="4649" t="s">
        <v>54</v>
      </c>
      <c r="D13" s="4649" t="s">
        <v>55</v>
      </c>
      <c r="E13" s="4649" t="s">
        <v>54</v>
      </c>
    </row>
    <row r="14" spans="1:5" ht="45" customHeight="1" x14ac:dyDescent="0.25">
      <c r="A14" s="4666"/>
      <c r="B14" s="4666"/>
      <c r="C14" s="4649" t="s">
        <v>56</v>
      </c>
      <c r="D14" s="4649" t="s">
        <v>57</v>
      </c>
      <c r="E14" s="4649" t="s">
        <v>56</v>
      </c>
    </row>
    <row r="15" spans="1:5" ht="45" customHeight="1" x14ac:dyDescent="0.25">
      <c r="A15" s="5968" t="s">
        <v>38</v>
      </c>
      <c r="B15" s="5968" t="s">
        <v>87</v>
      </c>
      <c r="C15" s="4650" t="s">
        <v>20</v>
      </c>
      <c r="D15" s="4650" t="s">
        <v>29</v>
      </c>
      <c r="E15" s="4650" t="s">
        <v>20</v>
      </c>
    </row>
    <row r="16" spans="1:5" ht="45" customHeight="1" x14ac:dyDescent="0.25">
      <c r="A16" s="4666"/>
      <c r="B16" s="4666"/>
      <c r="C16" s="4650" t="s">
        <v>30</v>
      </c>
      <c r="D16" s="4650" t="s">
        <v>37</v>
      </c>
      <c r="E16" s="4650" t="s">
        <v>30</v>
      </c>
    </row>
    <row r="17" spans="1:5" ht="45" customHeight="1" x14ac:dyDescent="0.25">
      <c r="A17" s="4666"/>
      <c r="B17" s="4666"/>
      <c r="C17" s="4650" t="s">
        <v>38</v>
      </c>
      <c r="D17" s="4650" t="s">
        <v>39</v>
      </c>
      <c r="E17" s="4650" t="s">
        <v>38</v>
      </c>
    </row>
    <row r="18" spans="1:5" ht="45" customHeight="1" x14ac:dyDescent="0.25">
      <c r="A18" s="4666"/>
      <c r="B18" s="4666"/>
      <c r="C18" s="4650" t="s">
        <v>40</v>
      </c>
      <c r="D18" s="4650" t="s">
        <v>41</v>
      </c>
      <c r="E18" s="4650" t="s">
        <v>40</v>
      </c>
    </row>
    <row r="19" spans="1:5" ht="45" customHeight="1" x14ac:dyDescent="0.25">
      <c r="A19" s="4666"/>
      <c r="B19" s="4666"/>
      <c r="C19" s="4650" t="s">
        <v>42</v>
      </c>
      <c r="D19" s="4650" t="s">
        <v>43</v>
      </c>
      <c r="E19" s="4650" t="s">
        <v>42</v>
      </c>
    </row>
    <row r="20" spans="1:5" ht="45" customHeight="1" x14ac:dyDescent="0.25">
      <c r="A20" s="4666"/>
      <c r="B20" s="4666"/>
      <c r="C20" s="4650" t="s">
        <v>44</v>
      </c>
      <c r="D20" s="4650" t="s">
        <v>45</v>
      </c>
      <c r="E20" s="4650" t="s">
        <v>44</v>
      </c>
    </row>
    <row r="21" spans="1:5" ht="45" customHeight="1" x14ac:dyDescent="0.25">
      <c r="A21" s="4666"/>
      <c r="B21" s="4666"/>
      <c r="C21" s="4650" t="s">
        <v>46</v>
      </c>
      <c r="D21" s="4650" t="s">
        <v>47</v>
      </c>
      <c r="E21" s="4650" t="s">
        <v>46</v>
      </c>
    </row>
    <row r="22" spans="1:5" ht="45" customHeight="1" x14ac:dyDescent="0.25">
      <c r="A22" s="4666"/>
      <c r="B22" s="4666"/>
      <c r="C22" s="4650" t="s">
        <v>48</v>
      </c>
      <c r="D22" s="4650" t="s">
        <v>49</v>
      </c>
      <c r="E22" s="4650" t="s">
        <v>48</v>
      </c>
    </row>
    <row r="23" spans="1:5" ht="45" customHeight="1" x14ac:dyDescent="0.25">
      <c r="A23" s="4666"/>
      <c r="B23" s="4666"/>
      <c r="C23" s="4650" t="s">
        <v>50</v>
      </c>
      <c r="D23" s="4650" t="s">
        <v>51</v>
      </c>
      <c r="E23" s="4650" t="s">
        <v>50</v>
      </c>
    </row>
    <row r="24" spans="1:5" ht="45" customHeight="1" x14ac:dyDescent="0.25">
      <c r="A24" s="4666"/>
      <c r="B24" s="4666"/>
      <c r="C24" s="4650" t="s">
        <v>52</v>
      </c>
      <c r="D24" s="4650" t="s">
        <v>53</v>
      </c>
      <c r="E24" s="4650" t="s">
        <v>52</v>
      </c>
    </row>
    <row r="25" spans="1:5" ht="45" customHeight="1" x14ac:dyDescent="0.25">
      <c r="A25" s="4666"/>
      <c r="B25" s="4666"/>
      <c r="C25" s="4650" t="s">
        <v>54</v>
      </c>
      <c r="D25" s="4650" t="s">
        <v>55</v>
      </c>
      <c r="E25" s="4650" t="s">
        <v>54</v>
      </c>
    </row>
    <row r="26" spans="1:5" ht="45" customHeight="1" x14ac:dyDescent="0.25">
      <c r="A26" s="4666"/>
      <c r="B26" s="4666"/>
      <c r="C26" s="4650" t="s">
        <v>56</v>
      </c>
      <c r="D26" s="4650" t="s">
        <v>57</v>
      </c>
      <c r="E26" s="4650" t="s">
        <v>56</v>
      </c>
    </row>
    <row r="27" spans="1:5" ht="45" customHeight="1" x14ac:dyDescent="0.25">
      <c r="A27" s="5969" t="s">
        <v>40</v>
      </c>
      <c r="B27" s="5969" t="s">
        <v>101</v>
      </c>
      <c r="C27" s="4651" t="s">
        <v>20</v>
      </c>
      <c r="D27" s="4651" t="s">
        <v>29</v>
      </c>
      <c r="E27" s="4651" t="s">
        <v>20</v>
      </c>
    </row>
    <row r="28" spans="1:5" ht="45" customHeight="1" x14ac:dyDescent="0.25">
      <c r="A28" s="4666"/>
      <c r="B28" s="4666"/>
      <c r="C28" s="4651" t="s">
        <v>30</v>
      </c>
      <c r="D28" s="4651" t="s">
        <v>37</v>
      </c>
      <c r="E28" s="4651" t="s">
        <v>30</v>
      </c>
    </row>
    <row r="29" spans="1:5" ht="45" customHeight="1" x14ac:dyDescent="0.25">
      <c r="A29" s="4666"/>
      <c r="B29" s="4666"/>
      <c r="C29" s="4651" t="s">
        <v>38</v>
      </c>
      <c r="D29" s="4651" t="s">
        <v>39</v>
      </c>
      <c r="E29" s="4651" t="s">
        <v>38</v>
      </c>
    </row>
    <row r="30" spans="1:5" ht="45" customHeight="1" x14ac:dyDescent="0.25">
      <c r="A30" s="4666"/>
      <c r="B30" s="4666"/>
      <c r="C30" s="4651" t="s">
        <v>40</v>
      </c>
      <c r="D30" s="4651" t="s">
        <v>41</v>
      </c>
      <c r="E30" s="4651" t="s">
        <v>40</v>
      </c>
    </row>
    <row r="31" spans="1:5" ht="45" customHeight="1" x14ac:dyDescent="0.25">
      <c r="A31" s="4666"/>
      <c r="B31" s="4666"/>
      <c r="C31" s="4651" t="s">
        <v>42</v>
      </c>
      <c r="D31" s="4651" t="s">
        <v>43</v>
      </c>
      <c r="E31" s="4651" t="s">
        <v>42</v>
      </c>
    </row>
    <row r="32" spans="1:5" ht="45" customHeight="1" x14ac:dyDescent="0.25">
      <c r="A32" s="4666"/>
      <c r="B32" s="4666"/>
      <c r="C32" s="4651" t="s">
        <v>44</v>
      </c>
      <c r="D32" s="4651" t="s">
        <v>45</v>
      </c>
      <c r="E32" s="4651" t="s">
        <v>44</v>
      </c>
    </row>
    <row r="33" spans="1:5" ht="45" customHeight="1" x14ac:dyDescent="0.25">
      <c r="A33" s="4666"/>
      <c r="B33" s="4666"/>
      <c r="C33" s="4651" t="s">
        <v>46</v>
      </c>
      <c r="D33" s="4651" t="s">
        <v>47</v>
      </c>
      <c r="E33" s="4651" t="s">
        <v>46</v>
      </c>
    </row>
    <row r="34" spans="1:5" ht="45" customHeight="1" x14ac:dyDescent="0.25">
      <c r="A34" s="4666"/>
      <c r="B34" s="4666"/>
      <c r="C34" s="4651" t="s">
        <v>48</v>
      </c>
      <c r="D34" s="4651" t="s">
        <v>49</v>
      </c>
      <c r="E34" s="4651" t="s">
        <v>48</v>
      </c>
    </row>
    <row r="35" spans="1:5" ht="45" customHeight="1" x14ac:dyDescent="0.25">
      <c r="A35" s="4666"/>
      <c r="B35" s="4666"/>
      <c r="C35" s="4651" t="s">
        <v>50</v>
      </c>
      <c r="D35" s="4651" t="s">
        <v>51</v>
      </c>
      <c r="E35" s="4651" t="s">
        <v>50</v>
      </c>
    </row>
    <row r="36" spans="1:5" ht="45" customHeight="1" x14ac:dyDescent="0.25">
      <c r="A36" s="4666"/>
      <c r="B36" s="4666"/>
      <c r="C36" s="4651" t="s">
        <v>52</v>
      </c>
      <c r="D36" s="4651" t="s">
        <v>53</v>
      </c>
      <c r="E36" s="4651" t="s">
        <v>52</v>
      </c>
    </row>
    <row r="37" spans="1:5" ht="45" customHeight="1" x14ac:dyDescent="0.25">
      <c r="A37" s="4666"/>
      <c r="B37" s="4666"/>
      <c r="C37" s="4651" t="s">
        <v>54</v>
      </c>
      <c r="D37" s="4651" t="s">
        <v>55</v>
      </c>
      <c r="E37" s="4651" t="s">
        <v>54</v>
      </c>
    </row>
    <row r="38" spans="1:5" ht="45" customHeight="1" x14ac:dyDescent="0.25">
      <c r="A38" s="4666"/>
      <c r="B38" s="4666"/>
      <c r="C38" s="4651" t="s">
        <v>56</v>
      </c>
      <c r="D38" s="4651" t="s">
        <v>57</v>
      </c>
      <c r="E38" s="4651" t="s">
        <v>56</v>
      </c>
    </row>
    <row r="39" spans="1:5" ht="45" customHeight="1" x14ac:dyDescent="0.25">
      <c r="A39" s="5964" t="s">
        <v>42</v>
      </c>
      <c r="B39" s="5964" t="s">
        <v>115</v>
      </c>
      <c r="C39" s="4652" t="s">
        <v>20</v>
      </c>
      <c r="D39" s="4652" t="s">
        <v>29</v>
      </c>
      <c r="E39" s="4652" t="s">
        <v>20</v>
      </c>
    </row>
    <row r="40" spans="1:5" ht="45" customHeight="1" x14ac:dyDescent="0.25">
      <c r="A40" s="4666"/>
      <c r="B40" s="4666"/>
      <c r="C40" s="4652" t="s">
        <v>30</v>
      </c>
      <c r="D40" s="4652" t="s">
        <v>37</v>
      </c>
      <c r="E40" s="4652" t="s">
        <v>30</v>
      </c>
    </row>
    <row r="41" spans="1:5" ht="45" customHeight="1" x14ac:dyDescent="0.25">
      <c r="A41" s="4666"/>
      <c r="B41" s="4666"/>
      <c r="C41" s="4652" t="s">
        <v>38</v>
      </c>
      <c r="D41" s="4652" t="s">
        <v>39</v>
      </c>
      <c r="E41" s="4652" t="s">
        <v>38</v>
      </c>
    </row>
    <row r="42" spans="1:5" ht="45" customHeight="1" x14ac:dyDescent="0.25">
      <c r="A42" s="4666"/>
      <c r="B42" s="4666"/>
      <c r="C42" s="4652" t="s">
        <v>40</v>
      </c>
      <c r="D42" s="4652" t="s">
        <v>41</v>
      </c>
      <c r="E42" s="4652" t="s">
        <v>40</v>
      </c>
    </row>
    <row r="43" spans="1:5" ht="45" customHeight="1" x14ac:dyDescent="0.25">
      <c r="A43" s="4666"/>
      <c r="B43" s="4666"/>
      <c r="C43" s="4652" t="s">
        <v>42</v>
      </c>
      <c r="D43" s="4652" t="s">
        <v>43</v>
      </c>
      <c r="E43" s="4652" t="s">
        <v>42</v>
      </c>
    </row>
    <row r="44" spans="1:5" ht="45" customHeight="1" x14ac:dyDescent="0.25">
      <c r="A44" s="4666"/>
      <c r="B44" s="4666"/>
      <c r="C44" s="4652" t="s">
        <v>44</v>
      </c>
      <c r="D44" s="4652" t="s">
        <v>45</v>
      </c>
      <c r="E44" s="4652" t="s">
        <v>44</v>
      </c>
    </row>
    <row r="45" spans="1:5" ht="45" customHeight="1" x14ac:dyDescent="0.25">
      <c r="A45" s="4666"/>
      <c r="B45" s="4666"/>
      <c r="C45" s="4652" t="s">
        <v>46</v>
      </c>
      <c r="D45" s="4652" t="s">
        <v>47</v>
      </c>
      <c r="E45" s="4652" t="s">
        <v>46</v>
      </c>
    </row>
    <row r="46" spans="1:5" ht="45" customHeight="1" x14ac:dyDescent="0.25">
      <c r="A46" s="4666"/>
      <c r="B46" s="4666"/>
      <c r="C46" s="4652" t="s">
        <v>48</v>
      </c>
      <c r="D46" s="4652" t="s">
        <v>49</v>
      </c>
      <c r="E46" s="4652" t="s">
        <v>48</v>
      </c>
    </row>
    <row r="47" spans="1:5" ht="45" customHeight="1" x14ac:dyDescent="0.25">
      <c r="A47" s="4666"/>
      <c r="B47" s="4666"/>
      <c r="C47" s="4652" t="s">
        <v>50</v>
      </c>
      <c r="D47" s="4652" t="s">
        <v>51</v>
      </c>
      <c r="E47" s="4652" t="s">
        <v>50</v>
      </c>
    </row>
    <row r="48" spans="1:5" ht="45" customHeight="1" x14ac:dyDescent="0.25">
      <c r="A48" s="4666"/>
      <c r="B48" s="4666"/>
      <c r="C48" s="4652" t="s">
        <v>52</v>
      </c>
      <c r="D48" s="4652" t="s">
        <v>53</v>
      </c>
      <c r="E48" s="4652" t="s">
        <v>52</v>
      </c>
    </row>
    <row r="49" spans="1:5" ht="45" customHeight="1" x14ac:dyDescent="0.25">
      <c r="A49" s="4666"/>
      <c r="B49" s="4666"/>
      <c r="C49" s="4652" t="s">
        <v>54</v>
      </c>
      <c r="D49" s="4652" t="s">
        <v>55</v>
      </c>
      <c r="E49" s="4652" t="s">
        <v>54</v>
      </c>
    </row>
    <row r="50" spans="1:5" ht="45" customHeight="1" x14ac:dyDescent="0.25">
      <c r="A50" s="4666"/>
      <c r="B50" s="4666"/>
      <c r="C50" s="4652" t="s">
        <v>56</v>
      </c>
      <c r="D50" s="4652" t="s">
        <v>57</v>
      </c>
      <c r="E50" s="4652" t="s">
        <v>56</v>
      </c>
    </row>
    <row r="51" spans="1:5" ht="45" customHeight="1" x14ac:dyDescent="0.25">
      <c r="A51" s="5965" t="s">
        <v>44</v>
      </c>
      <c r="B51" s="5965" t="s">
        <v>141</v>
      </c>
      <c r="C51" s="4653" t="s">
        <v>20</v>
      </c>
      <c r="D51" s="4653" t="s">
        <v>29</v>
      </c>
      <c r="E51" s="4653" t="s">
        <v>20</v>
      </c>
    </row>
    <row r="52" spans="1:5" ht="45" customHeight="1" x14ac:dyDescent="0.25">
      <c r="A52" s="4666"/>
      <c r="B52" s="4666"/>
      <c r="C52" s="4653" t="s">
        <v>30</v>
      </c>
      <c r="D52" s="4653" t="s">
        <v>37</v>
      </c>
      <c r="E52" s="4653" t="s">
        <v>30</v>
      </c>
    </row>
    <row r="53" spans="1:5" ht="45" customHeight="1" x14ac:dyDescent="0.25">
      <c r="A53" s="4666"/>
      <c r="B53" s="4666"/>
      <c r="C53" s="4653" t="s">
        <v>38</v>
      </c>
      <c r="D53" s="4653" t="s">
        <v>39</v>
      </c>
      <c r="E53" s="4653" t="s">
        <v>38</v>
      </c>
    </row>
    <row r="54" spans="1:5" ht="45" customHeight="1" x14ac:dyDescent="0.25">
      <c r="A54" s="4666"/>
      <c r="B54" s="4666"/>
      <c r="C54" s="4653" t="s">
        <v>40</v>
      </c>
      <c r="D54" s="4653" t="s">
        <v>41</v>
      </c>
      <c r="E54" s="4653" t="s">
        <v>40</v>
      </c>
    </row>
    <row r="55" spans="1:5" ht="45" customHeight="1" x14ac:dyDescent="0.25">
      <c r="A55" s="4666"/>
      <c r="B55" s="4666"/>
      <c r="C55" s="4653" t="s">
        <v>42</v>
      </c>
      <c r="D55" s="4653" t="s">
        <v>43</v>
      </c>
      <c r="E55" s="4653" t="s">
        <v>42</v>
      </c>
    </row>
    <row r="56" spans="1:5" ht="45" customHeight="1" x14ac:dyDescent="0.25">
      <c r="A56" s="4666"/>
      <c r="B56" s="4666"/>
      <c r="C56" s="4653" t="s">
        <v>44</v>
      </c>
      <c r="D56" s="4653" t="s">
        <v>45</v>
      </c>
      <c r="E56" s="4653" t="s">
        <v>44</v>
      </c>
    </row>
    <row r="57" spans="1:5" ht="45" customHeight="1" x14ac:dyDescent="0.25">
      <c r="A57" s="4666"/>
      <c r="B57" s="4666"/>
      <c r="C57" s="4653" t="s">
        <v>46</v>
      </c>
      <c r="D57" s="4653" t="s">
        <v>47</v>
      </c>
      <c r="E57" s="4653" t="s">
        <v>46</v>
      </c>
    </row>
    <row r="58" spans="1:5" ht="45" customHeight="1" x14ac:dyDescent="0.25">
      <c r="A58" s="4666"/>
      <c r="B58" s="4666"/>
      <c r="C58" s="4653" t="s">
        <v>48</v>
      </c>
      <c r="D58" s="4653" t="s">
        <v>49</v>
      </c>
      <c r="E58" s="4653" t="s">
        <v>48</v>
      </c>
    </row>
    <row r="59" spans="1:5" ht="45" customHeight="1" x14ac:dyDescent="0.25">
      <c r="A59" s="4666"/>
      <c r="B59" s="4666"/>
      <c r="C59" s="4653" t="s">
        <v>50</v>
      </c>
      <c r="D59" s="4653" t="s">
        <v>51</v>
      </c>
      <c r="E59" s="4653" t="s">
        <v>50</v>
      </c>
    </row>
    <row r="60" spans="1:5" ht="45" customHeight="1" x14ac:dyDescent="0.25">
      <c r="A60" s="4666"/>
      <c r="B60" s="4666"/>
      <c r="C60" s="4653" t="s">
        <v>52</v>
      </c>
      <c r="D60" s="4653" t="s">
        <v>53</v>
      </c>
      <c r="E60" s="4653" t="s">
        <v>52</v>
      </c>
    </row>
    <row r="61" spans="1:5" ht="45" customHeight="1" x14ac:dyDescent="0.25">
      <c r="A61" s="4666"/>
      <c r="B61" s="4666"/>
      <c r="C61" s="4653" t="s">
        <v>54</v>
      </c>
      <c r="D61" s="4653" t="s">
        <v>55</v>
      </c>
      <c r="E61" s="4653" t="s">
        <v>54</v>
      </c>
    </row>
    <row r="62" spans="1:5" ht="45" customHeight="1" x14ac:dyDescent="0.25">
      <c r="A62" s="4666"/>
      <c r="B62" s="4666"/>
      <c r="C62" s="4653" t="s">
        <v>56</v>
      </c>
      <c r="D62" s="4653" t="s">
        <v>57</v>
      </c>
      <c r="E62" s="4653" t="s">
        <v>56</v>
      </c>
    </row>
    <row r="63" spans="1:5" ht="45" customHeight="1" x14ac:dyDescent="0.25">
      <c r="A63" s="5966" t="s">
        <v>46</v>
      </c>
      <c r="B63" s="5966" t="s">
        <v>152</v>
      </c>
      <c r="C63" s="4654" t="s">
        <v>20</v>
      </c>
      <c r="D63" s="4654" t="s">
        <v>29</v>
      </c>
      <c r="E63" s="4654" t="s">
        <v>20</v>
      </c>
    </row>
    <row r="64" spans="1:5" ht="45" customHeight="1" x14ac:dyDescent="0.25">
      <c r="A64" s="4666"/>
      <c r="B64" s="4666"/>
      <c r="C64" s="4654" t="s">
        <v>30</v>
      </c>
      <c r="D64" s="4654" t="s">
        <v>37</v>
      </c>
      <c r="E64" s="4654" t="s">
        <v>30</v>
      </c>
    </row>
    <row r="65" spans="1:5" ht="45" customHeight="1" x14ac:dyDescent="0.25">
      <c r="A65" s="4666"/>
      <c r="B65" s="4666"/>
      <c r="C65" s="4654" t="s">
        <v>38</v>
      </c>
      <c r="D65" s="4654" t="s">
        <v>39</v>
      </c>
      <c r="E65" s="4654" t="s">
        <v>38</v>
      </c>
    </row>
    <row r="66" spans="1:5" ht="45" customHeight="1" x14ac:dyDescent="0.25">
      <c r="A66" s="4666"/>
      <c r="B66" s="4666"/>
      <c r="C66" s="4654" t="s">
        <v>40</v>
      </c>
      <c r="D66" s="4654" t="s">
        <v>41</v>
      </c>
      <c r="E66" s="4654" t="s">
        <v>40</v>
      </c>
    </row>
    <row r="67" spans="1:5" ht="45" customHeight="1" x14ac:dyDescent="0.25">
      <c r="A67" s="4666"/>
      <c r="B67" s="4666"/>
      <c r="C67" s="4654" t="s">
        <v>42</v>
      </c>
      <c r="D67" s="4654" t="s">
        <v>43</v>
      </c>
      <c r="E67" s="4654" t="s">
        <v>42</v>
      </c>
    </row>
    <row r="68" spans="1:5" ht="45" customHeight="1" x14ac:dyDescent="0.25">
      <c r="A68" s="4666"/>
      <c r="B68" s="4666"/>
      <c r="C68" s="4654" t="s">
        <v>44</v>
      </c>
      <c r="D68" s="4654" t="s">
        <v>45</v>
      </c>
      <c r="E68" s="4654" t="s">
        <v>44</v>
      </c>
    </row>
    <row r="69" spans="1:5" ht="45" customHeight="1" x14ac:dyDescent="0.25">
      <c r="A69" s="4666"/>
      <c r="B69" s="4666"/>
      <c r="C69" s="4654" t="s">
        <v>46</v>
      </c>
      <c r="D69" s="4654" t="s">
        <v>47</v>
      </c>
      <c r="E69" s="4654" t="s">
        <v>46</v>
      </c>
    </row>
    <row r="70" spans="1:5" ht="45" customHeight="1" x14ac:dyDescent="0.25">
      <c r="A70" s="4666"/>
      <c r="B70" s="4666"/>
      <c r="C70" s="4654" t="s">
        <v>48</v>
      </c>
      <c r="D70" s="4654" t="s">
        <v>49</v>
      </c>
      <c r="E70" s="4654" t="s">
        <v>48</v>
      </c>
    </row>
    <row r="71" spans="1:5" ht="45" customHeight="1" x14ac:dyDescent="0.25">
      <c r="A71" s="4666"/>
      <c r="B71" s="4666"/>
      <c r="C71" s="4654" t="s">
        <v>50</v>
      </c>
      <c r="D71" s="4654" t="s">
        <v>51</v>
      </c>
      <c r="E71" s="4654" t="s">
        <v>50</v>
      </c>
    </row>
    <row r="72" spans="1:5" ht="45" customHeight="1" x14ac:dyDescent="0.25">
      <c r="A72" s="4666"/>
      <c r="B72" s="4666"/>
      <c r="C72" s="4654" t="s">
        <v>52</v>
      </c>
      <c r="D72" s="4654" t="s">
        <v>53</v>
      </c>
      <c r="E72" s="4654" t="s">
        <v>52</v>
      </c>
    </row>
    <row r="73" spans="1:5" ht="45" customHeight="1" x14ac:dyDescent="0.25">
      <c r="A73" s="4666"/>
      <c r="B73" s="4666"/>
      <c r="C73" s="4654" t="s">
        <v>54</v>
      </c>
      <c r="D73" s="4654" t="s">
        <v>55</v>
      </c>
      <c r="E73" s="4654" t="s">
        <v>54</v>
      </c>
    </row>
    <row r="74" spans="1:5" ht="45" customHeight="1" x14ac:dyDescent="0.25">
      <c r="A74" s="4666"/>
      <c r="B74" s="4666"/>
      <c r="C74" s="4654" t="s">
        <v>56</v>
      </c>
      <c r="D74" s="4654" t="s">
        <v>57</v>
      </c>
      <c r="E74" s="4654" t="s">
        <v>56</v>
      </c>
    </row>
    <row r="75" spans="1:5" ht="45" customHeight="1" x14ac:dyDescent="0.25">
      <c r="A75" s="5961" t="s">
        <v>48</v>
      </c>
      <c r="B75" s="5961" t="s">
        <v>175</v>
      </c>
      <c r="C75" s="4655" t="s">
        <v>20</v>
      </c>
      <c r="D75" s="4655" t="s">
        <v>29</v>
      </c>
      <c r="E75" s="4655" t="s">
        <v>20</v>
      </c>
    </row>
    <row r="76" spans="1:5" ht="45" customHeight="1" x14ac:dyDescent="0.25">
      <c r="A76" s="4666"/>
      <c r="B76" s="4666"/>
      <c r="C76" s="4655" t="s">
        <v>30</v>
      </c>
      <c r="D76" s="4655" t="s">
        <v>37</v>
      </c>
      <c r="E76" s="4655" t="s">
        <v>30</v>
      </c>
    </row>
    <row r="77" spans="1:5" ht="45" customHeight="1" x14ac:dyDescent="0.25">
      <c r="A77" s="4666"/>
      <c r="B77" s="4666"/>
      <c r="C77" s="4655" t="s">
        <v>38</v>
      </c>
      <c r="D77" s="4655" t="s">
        <v>39</v>
      </c>
      <c r="E77" s="4655" t="s">
        <v>38</v>
      </c>
    </row>
    <row r="78" spans="1:5" ht="45" customHeight="1" x14ac:dyDescent="0.25">
      <c r="A78" s="4666"/>
      <c r="B78" s="4666"/>
      <c r="C78" s="4655" t="s">
        <v>40</v>
      </c>
      <c r="D78" s="4655" t="s">
        <v>41</v>
      </c>
      <c r="E78" s="4655" t="s">
        <v>40</v>
      </c>
    </row>
    <row r="79" spans="1:5" ht="45" customHeight="1" x14ac:dyDescent="0.25">
      <c r="A79" s="4666"/>
      <c r="B79" s="4666"/>
      <c r="C79" s="4655" t="s">
        <v>42</v>
      </c>
      <c r="D79" s="4655" t="s">
        <v>43</v>
      </c>
      <c r="E79" s="4655" t="s">
        <v>42</v>
      </c>
    </row>
    <row r="80" spans="1:5" ht="45" customHeight="1" x14ac:dyDescent="0.25">
      <c r="A80" s="4666"/>
      <c r="B80" s="4666"/>
      <c r="C80" s="4655" t="s">
        <v>44</v>
      </c>
      <c r="D80" s="4655" t="s">
        <v>45</v>
      </c>
      <c r="E80" s="4655" t="s">
        <v>44</v>
      </c>
    </row>
    <row r="81" spans="1:5" ht="45" customHeight="1" x14ac:dyDescent="0.25">
      <c r="A81" s="4666"/>
      <c r="B81" s="4666"/>
      <c r="C81" s="4655" t="s">
        <v>46</v>
      </c>
      <c r="D81" s="4655" t="s">
        <v>47</v>
      </c>
      <c r="E81" s="4655" t="s">
        <v>46</v>
      </c>
    </row>
    <row r="82" spans="1:5" ht="45" customHeight="1" x14ac:dyDescent="0.25">
      <c r="A82" s="4666"/>
      <c r="B82" s="4666"/>
      <c r="C82" s="4655" t="s">
        <v>48</v>
      </c>
      <c r="D82" s="4655" t="s">
        <v>49</v>
      </c>
      <c r="E82" s="4655" t="s">
        <v>48</v>
      </c>
    </row>
    <row r="83" spans="1:5" ht="45" customHeight="1" x14ac:dyDescent="0.25">
      <c r="A83" s="4666"/>
      <c r="B83" s="4666"/>
      <c r="C83" s="4655" t="s">
        <v>50</v>
      </c>
      <c r="D83" s="4655" t="s">
        <v>51</v>
      </c>
      <c r="E83" s="4655" t="s">
        <v>50</v>
      </c>
    </row>
    <row r="84" spans="1:5" ht="45" customHeight="1" x14ac:dyDescent="0.25">
      <c r="A84" s="4666"/>
      <c r="B84" s="4666"/>
      <c r="C84" s="4655" t="s">
        <v>52</v>
      </c>
      <c r="D84" s="4655" t="s">
        <v>53</v>
      </c>
      <c r="E84" s="4655" t="s">
        <v>52</v>
      </c>
    </row>
    <row r="85" spans="1:5" ht="45" customHeight="1" x14ac:dyDescent="0.25">
      <c r="A85" s="4666"/>
      <c r="B85" s="4666"/>
      <c r="C85" s="4655" t="s">
        <v>54</v>
      </c>
      <c r="D85" s="4655" t="s">
        <v>55</v>
      </c>
      <c r="E85" s="4655" t="s">
        <v>54</v>
      </c>
    </row>
    <row r="86" spans="1:5" ht="45" customHeight="1" x14ac:dyDescent="0.25">
      <c r="A86" s="4666"/>
      <c r="B86" s="4666"/>
      <c r="C86" s="4655" t="s">
        <v>56</v>
      </c>
      <c r="D86" s="4655" t="s">
        <v>57</v>
      </c>
      <c r="E86" s="4655" t="s">
        <v>56</v>
      </c>
    </row>
    <row r="87" spans="1:5" ht="45" customHeight="1" x14ac:dyDescent="0.25">
      <c r="A87" s="5962" t="s">
        <v>50</v>
      </c>
      <c r="B87" s="5962" t="s">
        <v>198</v>
      </c>
      <c r="C87" s="4656" t="s">
        <v>20</v>
      </c>
      <c r="D87" s="4656" t="s">
        <v>29</v>
      </c>
      <c r="E87" s="4656" t="s">
        <v>20</v>
      </c>
    </row>
    <row r="88" spans="1:5" ht="45" customHeight="1" x14ac:dyDescent="0.25">
      <c r="A88" s="4666"/>
      <c r="B88" s="4666"/>
      <c r="C88" s="4656" t="s">
        <v>30</v>
      </c>
      <c r="D88" s="4656" t="s">
        <v>37</v>
      </c>
      <c r="E88" s="4656" t="s">
        <v>30</v>
      </c>
    </row>
    <row r="89" spans="1:5" ht="45" customHeight="1" x14ac:dyDescent="0.25">
      <c r="A89" s="4666"/>
      <c r="B89" s="4666"/>
      <c r="C89" s="4656" t="s">
        <v>38</v>
      </c>
      <c r="D89" s="4656" t="s">
        <v>39</v>
      </c>
      <c r="E89" s="4656" t="s">
        <v>38</v>
      </c>
    </row>
    <row r="90" spans="1:5" ht="45" customHeight="1" x14ac:dyDescent="0.25">
      <c r="A90" s="4666"/>
      <c r="B90" s="4666"/>
      <c r="C90" s="4656" t="s">
        <v>40</v>
      </c>
      <c r="D90" s="4656" t="s">
        <v>41</v>
      </c>
      <c r="E90" s="4656" t="s">
        <v>40</v>
      </c>
    </row>
    <row r="91" spans="1:5" ht="45" customHeight="1" x14ac:dyDescent="0.25">
      <c r="A91" s="4666"/>
      <c r="B91" s="4666"/>
      <c r="C91" s="4656" t="s">
        <v>42</v>
      </c>
      <c r="D91" s="4656" t="s">
        <v>43</v>
      </c>
      <c r="E91" s="4656" t="s">
        <v>42</v>
      </c>
    </row>
    <row r="92" spans="1:5" ht="45" customHeight="1" x14ac:dyDescent="0.25">
      <c r="A92" s="4666"/>
      <c r="B92" s="4666"/>
      <c r="C92" s="4656" t="s">
        <v>44</v>
      </c>
      <c r="D92" s="4656" t="s">
        <v>45</v>
      </c>
      <c r="E92" s="4656" t="s">
        <v>44</v>
      </c>
    </row>
    <row r="93" spans="1:5" ht="45" customHeight="1" x14ac:dyDescent="0.25">
      <c r="A93" s="4666"/>
      <c r="B93" s="4666"/>
      <c r="C93" s="4656" t="s">
        <v>46</v>
      </c>
      <c r="D93" s="4656" t="s">
        <v>47</v>
      </c>
      <c r="E93" s="4656" t="s">
        <v>46</v>
      </c>
    </row>
    <row r="94" spans="1:5" ht="45" customHeight="1" x14ac:dyDescent="0.25">
      <c r="A94" s="4666"/>
      <c r="B94" s="4666"/>
      <c r="C94" s="4656" t="s">
        <v>48</v>
      </c>
      <c r="D94" s="4656" t="s">
        <v>49</v>
      </c>
      <c r="E94" s="4656" t="s">
        <v>48</v>
      </c>
    </row>
    <row r="95" spans="1:5" ht="45" customHeight="1" x14ac:dyDescent="0.25">
      <c r="A95" s="4666"/>
      <c r="B95" s="4666"/>
      <c r="C95" s="4656" t="s">
        <v>50</v>
      </c>
      <c r="D95" s="4656" t="s">
        <v>51</v>
      </c>
      <c r="E95" s="4656" t="s">
        <v>50</v>
      </c>
    </row>
    <row r="96" spans="1:5" ht="45" customHeight="1" x14ac:dyDescent="0.25">
      <c r="A96" s="4666"/>
      <c r="B96" s="4666"/>
      <c r="C96" s="4656" t="s">
        <v>52</v>
      </c>
      <c r="D96" s="4656" t="s">
        <v>53</v>
      </c>
      <c r="E96" s="4656" t="s">
        <v>52</v>
      </c>
    </row>
    <row r="97" spans="1:5" ht="45" customHeight="1" x14ac:dyDescent="0.25">
      <c r="A97" s="4666"/>
      <c r="B97" s="4666"/>
      <c r="C97" s="4656" t="s">
        <v>54</v>
      </c>
      <c r="D97" s="4656" t="s">
        <v>55</v>
      </c>
      <c r="E97" s="4656" t="s">
        <v>54</v>
      </c>
    </row>
    <row r="98" spans="1:5" ht="45" customHeight="1" x14ac:dyDescent="0.25">
      <c r="A98" s="4666"/>
      <c r="B98" s="4666"/>
      <c r="C98" s="4656" t="s">
        <v>56</v>
      </c>
      <c r="D98" s="4656" t="s">
        <v>57</v>
      </c>
      <c r="E98" s="4656" t="s">
        <v>56</v>
      </c>
    </row>
    <row r="99" spans="1:5" ht="45" customHeight="1" x14ac:dyDescent="0.25">
      <c r="A99" s="5963" t="s">
        <v>52</v>
      </c>
      <c r="B99" s="5963" t="s">
        <v>223</v>
      </c>
      <c r="C99" s="4657" t="s">
        <v>20</v>
      </c>
      <c r="D99" s="4657" t="s">
        <v>29</v>
      </c>
      <c r="E99" s="4657" t="s">
        <v>20</v>
      </c>
    </row>
    <row r="100" spans="1:5" ht="45" customHeight="1" x14ac:dyDescent="0.25">
      <c r="A100" s="4666"/>
      <c r="B100" s="4666"/>
      <c r="C100" s="4657" t="s">
        <v>30</v>
      </c>
      <c r="D100" s="4657" t="s">
        <v>37</v>
      </c>
      <c r="E100" s="4657" t="s">
        <v>30</v>
      </c>
    </row>
    <row r="101" spans="1:5" ht="45" customHeight="1" x14ac:dyDescent="0.25">
      <c r="A101" s="4666"/>
      <c r="B101" s="4666"/>
      <c r="C101" s="4657" t="s">
        <v>38</v>
      </c>
      <c r="D101" s="4657" t="s">
        <v>39</v>
      </c>
      <c r="E101" s="4657" t="s">
        <v>38</v>
      </c>
    </row>
    <row r="102" spans="1:5" ht="45" customHeight="1" x14ac:dyDescent="0.25">
      <c r="A102" s="4666"/>
      <c r="B102" s="4666"/>
      <c r="C102" s="4657" t="s">
        <v>40</v>
      </c>
      <c r="D102" s="4657" t="s">
        <v>41</v>
      </c>
      <c r="E102" s="4657" t="s">
        <v>40</v>
      </c>
    </row>
    <row r="103" spans="1:5" ht="45" customHeight="1" x14ac:dyDescent="0.25">
      <c r="A103" s="4666"/>
      <c r="B103" s="4666"/>
      <c r="C103" s="4657" t="s">
        <v>42</v>
      </c>
      <c r="D103" s="4657" t="s">
        <v>43</v>
      </c>
      <c r="E103" s="4657" t="s">
        <v>42</v>
      </c>
    </row>
    <row r="104" spans="1:5" ht="45" customHeight="1" x14ac:dyDescent="0.25">
      <c r="A104" s="4666"/>
      <c r="B104" s="4666"/>
      <c r="C104" s="4657" t="s">
        <v>44</v>
      </c>
      <c r="D104" s="4657" t="s">
        <v>45</v>
      </c>
      <c r="E104" s="4657" t="s">
        <v>44</v>
      </c>
    </row>
    <row r="105" spans="1:5" ht="45" customHeight="1" x14ac:dyDescent="0.25">
      <c r="A105" s="4666"/>
      <c r="B105" s="4666"/>
      <c r="C105" s="4657" t="s">
        <v>46</v>
      </c>
      <c r="D105" s="4657" t="s">
        <v>47</v>
      </c>
      <c r="E105" s="4657" t="s">
        <v>46</v>
      </c>
    </row>
    <row r="106" spans="1:5" ht="45" customHeight="1" x14ac:dyDescent="0.25">
      <c r="A106" s="4666"/>
      <c r="B106" s="4666"/>
      <c r="C106" s="4657" t="s">
        <v>48</v>
      </c>
      <c r="D106" s="4657" t="s">
        <v>49</v>
      </c>
      <c r="E106" s="4657" t="s">
        <v>48</v>
      </c>
    </row>
    <row r="107" spans="1:5" ht="45" customHeight="1" x14ac:dyDescent="0.25">
      <c r="A107" s="4666"/>
      <c r="B107" s="4666"/>
      <c r="C107" s="4657" t="s">
        <v>50</v>
      </c>
      <c r="D107" s="4657" t="s">
        <v>51</v>
      </c>
      <c r="E107" s="4657" t="s">
        <v>50</v>
      </c>
    </row>
    <row r="108" spans="1:5" ht="45" customHeight="1" x14ac:dyDescent="0.25">
      <c r="A108" s="4666"/>
      <c r="B108" s="4666"/>
      <c r="C108" s="4657" t="s">
        <v>52</v>
      </c>
      <c r="D108" s="4657" t="s">
        <v>53</v>
      </c>
      <c r="E108" s="4657" t="s">
        <v>52</v>
      </c>
    </row>
    <row r="109" spans="1:5" ht="45" customHeight="1" x14ac:dyDescent="0.25">
      <c r="A109" s="4666"/>
      <c r="B109" s="4666"/>
      <c r="C109" s="4657" t="s">
        <v>54</v>
      </c>
      <c r="D109" s="4657" t="s">
        <v>55</v>
      </c>
      <c r="E109" s="4657" t="s">
        <v>54</v>
      </c>
    </row>
    <row r="110" spans="1:5" ht="45" customHeight="1" x14ac:dyDescent="0.25">
      <c r="A110" s="4666"/>
      <c r="B110" s="4666"/>
      <c r="C110" s="4657" t="s">
        <v>56</v>
      </c>
      <c r="D110" s="4657" t="s">
        <v>57</v>
      </c>
      <c r="E110" s="4657" t="s">
        <v>56</v>
      </c>
    </row>
    <row r="111" spans="1:5" ht="45" customHeight="1" x14ac:dyDescent="0.25">
      <c r="A111" s="5958" t="s">
        <v>54</v>
      </c>
      <c r="B111" s="5958" t="s">
        <v>237</v>
      </c>
      <c r="C111" s="4658" t="s">
        <v>20</v>
      </c>
      <c r="D111" s="4658" t="s">
        <v>29</v>
      </c>
      <c r="E111" s="4658" t="s">
        <v>20</v>
      </c>
    </row>
    <row r="112" spans="1:5" ht="45" customHeight="1" x14ac:dyDescent="0.25">
      <c r="A112" s="4666"/>
      <c r="B112" s="4666"/>
      <c r="C112" s="4658" t="s">
        <v>30</v>
      </c>
      <c r="D112" s="4658" t="s">
        <v>37</v>
      </c>
      <c r="E112" s="4658" t="s">
        <v>30</v>
      </c>
    </row>
    <row r="113" spans="1:5" ht="45" customHeight="1" x14ac:dyDescent="0.25">
      <c r="A113" s="4666"/>
      <c r="B113" s="4666"/>
      <c r="C113" s="4658" t="s">
        <v>38</v>
      </c>
      <c r="D113" s="4658" t="s">
        <v>39</v>
      </c>
      <c r="E113" s="4658" t="s">
        <v>38</v>
      </c>
    </row>
    <row r="114" spans="1:5" ht="45" customHeight="1" x14ac:dyDescent="0.25">
      <c r="A114" s="4666"/>
      <c r="B114" s="4666"/>
      <c r="C114" s="4658" t="s">
        <v>40</v>
      </c>
      <c r="D114" s="4658" t="s">
        <v>41</v>
      </c>
      <c r="E114" s="4658" t="s">
        <v>40</v>
      </c>
    </row>
    <row r="115" spans="1:5" ht="45" customHeight="1" x14ac:dyDescent="0.25">
      <c r="A115" s="4666"/>
      <c r="B115" s="4666"/>
      <c r="C115" s="4658" t="s">
        <v>42</v>
      </c>
      <c r="D115" s="4658" t="s">
        <v>43</v>
      </c>
      <c r="E115" s="4658" t="s">
        <v>42</v>
      </c>
    </row>
    <row r="116" spans="1:5" ht="45" customHeight="1" x14ac:dyDescent="0.25">
      <c r="A116" s="4666"/>
      <c r="B116" s="4666"/>
      <c r="C116" s="4658" t="s">
        <v>44</v>
      </c>
      <c r="D116" s="4658" t="s">
        <v>45</v>
      </c>
      <c r="E116" s="4658" t="s">
        <v>44</v>
      </c>
    </row>
    <row r="117" spans="1:5" ht="45" customHeight="1" x14ac:dyDescent="0.25">
      <c r="A117" s="4666"/>
      <c r="B117" s="4666"/>
      <c r="C117" s="4658" t="s">
        <v>46</v>
      </c>
      <c r="D117" s="4658" t="s">
        <v>47</v>
      </c>
      <c r="E117" s="4658" t="s">
        <v>46</v>
      </c>
    </row>
    <row r="118" spans="1:5" ht="45" customHeight="1" x14ac:dyDescent="0.25">
      <c r="A118" s="4666"/>
      <c r="B118" s="4666"/>
      <c r="C118" s="4658" t="s">
        <v>48</v>
      </c>
      <c r="D118" s="4658" t="s">
        <v>49</v>
      </c>
      <c r="E118" s="4658" t="s">
        <v>48</v>
      </c>
    </row>
    <row r="119" spans="1:5" ht="45" customHeight="1" x14ac:dyDescent="0.25">
      <c r="A119" s="4666"/>
      <c r="B119" s="4666"/>
      <c r="C119" s="4658" t="s">
        <v>50</v>
      </c>
      <c r="D119" s="4658" t="s">
        <v>51</v>
      </c>
      <c r="E119" s="4658" t="s">
        <v>50</v>
      </c>
    </row>
    <row r="120" spans="1:5" ht="45" customHeight="1" x14ac:dyDescent="0.25">
      <c r="A120" s="4666"/>
      <c r="B120" s="4666"/>
      <c r="C120" s="4658" t="s">
        <v>52</v>
      </c>
      <c r="D120" s="4658" t="s">
        <v>53</v>
      </c>
      <c r="E120" s="4658" t="s">
        <v>52</v>
      </c>
    </row>
    <row r="121" spans="1:5" ht="45" customHeight="1" x14ac:dyDescent="0.25">
      <c r="A121" s="4666"/>
      <c r="B121" s="4666"/>
      <c r="C121" s="4658" t="s">
        <v>54</v>
      </c>
      <c r="D121" s="4658" t="s">
        <v>55</v>
      </c>
      <c r="E121" s="4658" t="s">
        <v>54</v>
      </c>
    </row>
    <row r="122" spans="1:5" ht="45" customHeight="1" x14ac:dyDescent="0.25">
      <c r="A122" s="4666"/>
      <c r="B122" s="4666"/>
      <c r="C122" s="4658" t="s">
        <v>56</v>
      </c>
      <c r="D122" s="4658" t="s">
        <v>57</v>
      </c>
      <c r="E122" s="4658" t="s">
        <v>56</v>
      </c>
    </row>
    <row r="123" spans="1:5" ht="45" customHeight="1" x14ac:dyDescent="0.25">
      <c r="A123" s="5959" t="s">
        <v>56</v>
      </c>
      <c r="B123" s="5959" t="s">
        <v>238</v>
      </c>
      <c r="C123" s="4659" t="s">
        <v>20</v>
      </c>
      <c r="D123" s="4659" t="s">
        <v>29</v>
      </c>
      <c r="E123" s="4659" t="s">
        <v>20</v>
      </c>
    </row>
    <row r="124" spans="1:5" ht="45" customHeight="1" x14ac:dyDescent="0.25">
      <c r="A124" s="4666"/>
      <c r="B124" s="4666"/>
      <c r="C124" s="4659" t="s">
        <v>30</v>
      </c>
      <c r="D124" s="4659" t="s">
        <v>37</v>
      </c>
      <c r="E124" s="4659" t="s">
        <v>30</v>
      </c>
    </row>
    <row r="125" spans="1:5" ht="45" customHeight="1" x14ac:dyDescent="0.25">
      <c r="A125" s="4666"/>
      <c r="B125" s="4666"/>
      <c r="C125" s="4659" t="s">
        <v>38</v>
      </c>
      <c r="D125" s="4659" t="s">
        <v>39</v>
      </c>
      <c r="E125" s="4659" t="s">
        <v>38</v>
      </c>
    </row>
    <row r="126" spans="1:5" ht="45" customHeight="1" x14ac:dyDescent="0.25">
      <c r="A126" s="4666"/>
      <c r="B126" s="4666"/>
      <c r="C126" s="4659" t="s">
        <v>40</v>
      </c>
      <c r="D126" s="4659" t="s">
        <v>41</v>
      </c>
      <c r="E126" s="4659" t="s">
        <v>40</v>
      </c>
    </row>
    <row r="127" spans="1:5" ht="45" customHeight="1" x14ac:dyDescent="0.25">
      <c r="A127" s="4666"/>
      <c r="B127" s="4666"/>
      <c r="C127" s="4659" t="s">
        <v>42</v>
      </c>
      <c r="D127" s="4659" t="s">
        <v>43</v>
      </c>
      <c r="E127" s="4659" t="s">
        <v>42</v>
      </c>
    </row>
    <row r="128" spans="1:5" ht="45" customHeight="1" x14ac:dyDescent="0.25">
      <c r="A128" s="4666"/>
      <c r="B128" s="4666"/>
      <c r="C128" s="4659" t="s">
        <v>44</v>
      </c>
      <c r="D128" s="4659" t="s">
        <v>45</v>
      </c>
      <c r="E128" s="4659" t="s">
        <v>44</v>
      </c>
    </row>
    <row r="129" spans="1:5" ht="45" customHeight="1" x14ac:dyDescent="0.25">
      <c r="A129" s="4666"/>
      <c r="B129" s="4666"/>
      <c r="C129" s="4659" t="s">
        <v>46</v>
      </c>
      <c r="D129" s="4659" t="s">
        <v>47</v>
      </c>
      <c r="E129" s="4659" t="s">
        <v>46</v>
      </c>
    </row>
    <row r="130" spans="1:5" ht="45" customHeight="1" x14ac:dyDescent="0.25">
      <c r="A130" s="4666"/>
      <c r="B130" s="4666"/>
      <c r="C130" s="4659" t="s">
        <v>48</v>
      </c>
      <c r="D130" s="4659" t="s">
        <v>49</v>
      </c>
      <c r="E130" s="4659" t="s">
        <v>48</v>
      </c>
    </row>
    <row r="131" spans="1:5" ht="45" customHeight="1" x14ac:dyDescent="0.25">
      <c r="A131" s="4666"/>
      <c r="B131" s="4666"/>
      <c r="C131" s="4659" t="s">
        <v>50</v>
      </c>
      <c r="D131" s="4659" t="s">
        <v>51</v>
      </c>
      <c r="E131" s="4659" t="s">
        <v>50</v>
      </c>
    </row>
    <row r="132" spans="1:5" ht="45" customHeight="1" x14ac:dyDescent="0.25">
      <c r="A132" s="4666"/>
      <c r="B132" s="4666"/>
      <c r="C132" s="4659" t="s">
        <v>52</v>
      </c>
      <c r="D132" s="4659" t="s">
        <v>53</v>
      </c>
      <c r="E132" s="4659" t="s">
        <v>52</v>
      </c>
    </row>
    <row r="133" spans="1:5" ht="45" customHeight="1" x14ac:dyDescent="0.25">
      <c r="A133" s="4666"/>
      <c r="B133" s="4666"/>
      <c r="C133" s="4659" t="s">
        <v>54</v>
      </c>
      <c r="D133" s="4659" t="s">
        <v>55</v>
      </c>
      <c r="E133" s="4659" t="s">
        <v>54</v>
      </c>
    </row>
    <row r="134" spans="1:5" ht="45" customHeight="1" x14ac:dyDescent="0.25">
      <c r="A134" s="4666"/>
      <c r="B134" s="4666"/>
      <c r="C134" s="4659" t="s">
        <v>56</v>
      </c>
      <c r="D134" s="4659" t="s">
        <v>57</v>
      </c>
      <c r="E134" s="4659" t="s">
        <v>56</v>
      </c>
    </row>
    <row r="135" spans="1:5" ht="45" customHeight="1" x14ac:dyDescent="0.25">
      <c r="A135" s="5960" t="s">
        <v>268</v>
      </c>
      <c r="B135" s="5960" t="s">
        <v>264</v>
      </c>
      <c r="C135" s="4660" t="s">
        <v>20</v>
      </c>
      <c r="D135" s="4660" t="s">
        <v>29</v>
      </c>
      <c r="E135" s="4660" t="s">
        <v>20</v>
      </c>
    </row>
    <row r="136" spans="1:5" ht="45" customHeight="1" x14ac:dyDescent="0.25">
      <c r="A136" s="4666"/>
      <c r="B136" s="4666"/>
      <c r="C136" s="4660" t="s">
        <v>30</v>
      </c>
      <c r="D136" s="4660" t="s">
        <v>37</v>
      </c>
      <c r="E136" s="4660" t="s">
        <v>30</v>
      </c>
    </row>
    <row r="137" spans="1:5" ht="45" customHeight="1" x14ac:dyDescent="0.25">
      <c r="A137" s="4666"/>
      <c r="B137" s="4666"/>
      <c r="C137" s="4660" t="s">
        <v>38</v>
      </c>
      <c r="D137" s="4660" t="s">
        <v>39</v>
      </c>
      <c r="E137" s="4660" t="s">
        <v>38</v>
      </c>
    </row>
    <row r="138" spans="1:5" ht="45" customHeight="1" x14ac:dyDescent="0.25">
      <c r="A138" s="4666"/>
      <c r="B138" s="4666"/>
      <c r="C138" s="4660" t="s">
        <v>40</v>
      </c>
      <c r="D138" s="4660" t="s">
        <v>41</v>
      </c>
      <c r="E138" s="4660" t="s">
        <v>40</v>
      </c>
    </row>
    <row r="139" spans="1:5" ht="45" customHeight="1" x14ac:dyDescent="0.25">
      <c r="A139" s="4666"/>
      <c r="B139" s="4666"/>
      <c r="C139" s="4660" t="s">
        <v>42</v>
      </c>
      <c r="D139" s="4660" t="s">
        <v>43</v>
      </c>
      <c r="E139" s="4660" t="s">
        <v>42</v>
      </c>
    </row>
    <row r="140" spans="1:5" ht="45" customHeight="1" x14ac:dyDescent="0.25">
      <c r="A140" s="4666"/>
      <c r="B140" s="4666"/>
      <c r="C140" s="4660" t="s">
        <v>44</v>
      </c>
      <c r="D140" s="4660" t="s">
        <v>45</v>
      </c>
      <c r="E140" s="4660" t="s">
        <v>44</v>
      </c>
    </row>
    <row r="141" spans="1:5" ht="45" customHeight="1" x14ac:dyDescent="0.25">
      <c r="A141" s="4666"/>
      <c r="B141" s="4666"/>
      <c r="C141" s="4660" t="s">
        <v>46</v>
      </c>
      <c r="D141" s="4660" t="s">
        <v>47</v>
      </c>
      <c r="E141" s="4660" t="s">
        <v>46</v>
      </c>
    </row>
    <row r="142" spans="1:5" ht="45" customHeight="1" x14ac:dyDescent="0.25">
      <c r="A142" s="4666"/>
      <c r="B142" s="4666"/>
      <c r="C142" s="4660" t="s">
        <v>48</v>
      </c>
      <c r="D142" s="4660" t="s">
        <v>49</v>
      </c>
      <c r="E142" s="4660" t="s">
        <v>48</v>
      </c>
    </row>
    <row r="143" spans="1:5" ht="45" customHeight="1" x14ac:dyDescent="0.25">
      <c r="A143" s="4666"/>
      <c r="B143" s="4666"/>
      <c r="C143" s="4660" t="s">
        <v>50</v>
      </c>
      <c r="D143" s="4660" t="s">
        <v>51</v>
      </c>
      <c r="E143" s="4660" t="s">
        <v>50</v>
      </c>
    </row>
    <row r="144" spans="1:5" ht="45" customHeight="1" x14ac:dyDescent="0.25">
      <c r="A144" s="4666"/>
      <c r="B144" s="4666"/>
      <c r="C144" s="4660" t="s">
        <v>52</v>
      </c>
      <c r="D144" s="4660" t="s">
        <v>53</v>
      </c>
      <c r="E144" s="4660" t="s">
        <v>52</v>
      </c>
    </row>
    <row r="145" spans="1:5" ht="45" customHeight="1" x14ac:dyDescent="0.25">
      <c r="A145" s="4666"/>
      <c r="B145" s="4666"/>
      <c r="C145" s="4660" t="s">
        <v>54</v>
      </c>
      <c r="D145" s="4660" t="s">
        <v>55</v>
      </c>
      <c r="E145" s="4660" t="s">
        <v>54</v>
      </c>
    </row>
    <row r="146" spans="1:5" ht="45" customHeight="1" x14ac:dyDescent="0.25">
      <c r="A146" s="4666"/>
      <c r="B146" s="4666"/>
      <c r="C146" s="4660" t="s">
        <v>56</v>
      </c>
      <c r="D146" s="4660" t="s">
        <v>57</v>
      </c>
      <c r="E146" s="4660" t="s">
        <v>56</v>
      </c>
    </row>
    <row r="147" spans="1:5" ht="45" customHeight="1" x14ac:dyDescent="0.25">
      <c r="A147" s="5955" t="s">
        <v>301</v>
      </c>
      <c r="B147" s="5955" t="s">
        <v>297</v>
      </c>
      <c r="C147" s="4661" t="s">
        <v>20</v>
      </c>
      <c r="D147" s="4661" t="s">
        <v>29</v>
      </c>
      <c r="E147" s="4661" t="s">
        <v>20</v>
      </c>
    </row>
    <row r="148" spans="1:5" ht="45" customHeight="1" x14ac:dyDescent="0.25">
      <c r="A148" s="4666"/>
      <c r="B148" s="4666"/>
      <c r="C148" s="4661" t="s">
        <v>30</v>
      </c>
      <c r="D148" s="4661" t="s">
        <v>37</v>
      </c>
      <c r="E148" s="4661" t="s">
        <v>30</v>
      </c>
    </row>
    <row r="149" spans="1:5" ht="45" customHeight="1" x14ac:dyDescent="0.25">
      <c r="A149" s="4666"/>
      <c r="B149" s="4666"/>
      <c r="C149" s="4661" t="s">
        <v>38</v>
      </c>
      <c r="D149" s="4661" t="s">
        <v>39</v>
      </c>
      <c r="E149" s="4661" t="s">
        <v>38</v>
      </c>
    </row>
    <row r="150" spans="1:5" ht="45" customHeight="1" x14ac:dyDescent="0.25">
      <c r="A150" s="4666"/>
      <c r="B150" s="4666"/>
      <c r="C150" s="4661" t="s">
        <v>40</v>
      </c>
      <c r="D150" s="4661" t="s">
        <v>41</v>
      </c>
      <c r="E150" s="4661" t="s">
        <v>40</v>
      </c>
    </row>
    <row r="151" spans="1:5" ht="45" customHeight="1" x14ac:dyDescent="0.25">
      <c r="A151" s="4666"/>
      <c r="B151" s="4666"/>
      <c r="C151" s="4661" t="s">
        <v>42</v>
      </c>
      <c r="D151" s="4661" t="s">
        <v>43</v>
      </c>
      <c r="E151" s="4661" t="s">
        <v>42</v>
      </c>
    </row>
    <row r="152" spans="1:5" ht="45" customHeight="1" x14ac:dyDescent="0.25">
      <c r="A152" s="4666"/>
      <c r="B152" s="4666"/>
      <c r="C152" s="4661" t="s">
        <v>44</v>
      </c>
      <c r="D152" s="4661" t="s">
        <v>45</v>
      </c>
      <c r="E152" s="4661" t="s">
        <v>44</v>
      </c>
    </row>
    <row r="153" spans="1:5" ht="45" customHeight="1" x14ac:dyDescent="0.25">
      <c r="A153" s="4666"/>
      <c r="B153" s="4666"/>
      <c r="C153" s="4661" t="s">
        <v>46</v>
      </c>
      <c r="D153" s="4661" t="s">
        <v>47</v>
      </c>
      <c r="E153" s="4661" t="s">
        <v>46</v>
      </c>
    </row>
    <row r="154" spans="1:5" ht="45" customHeight="1" x14ac:dyDescent="0.25">
      <c r="A154" s="4666"/>
      <c r="B154" s="4666"/>
      <c r="C154" s="4661" t="s">
        <v>48</v>
      </c>
      <c r="D154" s="4661" t="s">
        <v>49</v>
      </c>
      <c r="E154" s="4661" t="s">
        <v>48</v>
      </c>
    </row>
    <row r="155" spans="1:5" ht="45" customHeight="1" x14ac:dyDescent="0.25">
      <c r="A155" s="4666"/>
      <c r="B155" s="4666"/>
      <c r="C155" s="4661" t="s">
        <v>50</v>
      </c>
      <c r="D155" s="4661" t="s">
        <v>51</v>
      </c>
      <c r="E155" s="4661" t="s">
        <v>50</v>
      </c>
    </row>
    <row r="156" spans="1:5" ht="45" customHeight="1" x14ac:dyDescent="0.25">
      <c r="A156" s="4666"/>
      <c r="B156" s="4666"/>
      <c r="C156" s="4661" t="s">
        <v>52</v>
      </c>
      <c r="D156" s="4661" t="s">
        <v>53</v>
      </c>
      <c r="E156" s="4661" t="s">
        <v>52</v>
      </c>
    </row>
    <row r="157" spans="1:5" ht="45" customHeight="1" x14ac:dyDescent="0.25">
      <c r="A157" s="4666"/>
      <c r="B157" s="4666"/>
      <c r="C157" s="4661" t="s">
        <v>54</v>
      </c>
      <c r="D157" s="4661" t="s">
        <v>55</v>
      </c>
      <c r="E157" s="4661" t="s">
        <v>54</v>
      </c>
    </row>
    <row r="158" spans="1:5" ht="45" customHeight="1" x14ac:dyDescent="0.25">
      <c r="A158" s="4666"/>
      <c r="B158" s="4666"/>
      <c r="C158" s="4661" t="s">
        <v>56</v>
      </c>
      <c r="D158" s="4661" t="s">
        <v>57</v>
      </c>
      <c r="E158" s="4661" t="s">
        <v>56</v>
      </c>
    </row>
    <row r="159" spans="1:5" ht="45" customHeight="1" x14ac:dyDescent="0.25">
      <c r="A159" s="5956" t="s">
        <v>312</v>
      </c>
      <c r="B159" s="5956" t="s">
        <v>308</v>
      </c>
      <c r="C159" s="4662" t="s">
        <v>20</v>
      </c>
      <c r="D159" s="4662" t="s">
        <v>29</v>
      </c>
      <c r="E159" s="4662" t="s">
        <v>20</v>
      </c>
    </row>
    <row r="160" spans="1:5" ht="45" customHeight="1" x14ac:dyDescent="0.25">
      <c r="A160" s="4666"/>
      <c r="B160" s="4666"/>
      <c r="C160" s="4662" t="s">
        <v>30</v>
      </c>
      <c r="D160" s="4662" t="s">
        <v>37</v>
      </c>
      <c r="E160" s="4662" t="s">
        <v>30</v>
      </c>
    </row>
    <row r="161" spans="1:5" ht="45" customHeight="1" x14ac:dyDescent="0.25">
      <c r="A161" s="4666"/>
      <c r="B161" s="4666"/>
      <c r="C161" s="4662" t="s">
        <v>38</v>
      </c>
      <c r="D161" s="4662" t="s">
        <v>39</v>
      </c>
      <c r="E161" s="4662" t="s">
        <v>38</v>
      </c>
    </row>
    <row r="162" spans="1:5" ht="45" customHeight="1" x14ac:dyDescent="0.25">
      <c r="A162" s="4666"/>
      <c r="B162" s="4666"/>
      <c r="C162" s="4662" t="s">
        <v>40</v>
      </c>
      <c r="D162" s="4662" t="s">
        <v>41</v>
      </c>
      <c r="E162" s="4662" t="s">
        <v>40</v>
      </c>
    </row>
    <row r="163" spans="1:5" ht="45" customHeight="1" x14ac:dyDescent="0.25">
      <c r="A163" s="4666"/>
      <c r="B163" s="4666"/>
      <c r="C163" s="4662" t="s">
        <v>42</v>
      </c>
      <c r="D163" s="4662" t="s">
        <v>43</v>
      </c>
      <c r="E163" s="4662" t="s">
        <v>42</v>
      </c>
    </row>
    <row r="164" spans="1:5" ht="45" customHeight="1" x14ac:dyDescent="0.25">
      <c r="A164" s="4666"/>
      <c r="B164" s="4666"/>
      <c r="C164" s="4662" t="s">
        <v>44</v>
      </c>
      <c r="D164" s="4662" t="s">
        <v>45</v>
      </c>
      <c r="E164" s="4662" t="s">
        <v>44</v>
      </c>
    </row>
    <row r="165" spans="1:5" ht="45" customHeight="1" x14ac:dyDescent="0.25">
      <c r="A165" s="4666"/>
      <c r="B165" s="4666"/>
      <c r="C165" s="4662" t="s">
        <v>46</v>
      </c>
      <c r="D165" s="4662" t="s">
        <v>47</v>
      </c>
      <c r="E165" s="4662" t="s">
        <v>46</v>
      </c>
    </row>
    <row r="166" spans="1:5" ht="45" customHeight="1" x14ac:dyDescent="0.25">
      <c r="A166" s="4666"/>
      <c r="B166" s="4666"/>
      <c r="C166" s="4662" t="s">
        <v>48</v>
      </c>
      <c r="D166" s="4662" t="s">
        <v>49</v>
      </c>
      <c r="E166" s="4662" t="s">
        <v>48</v>
      </c>
    </row>
    <row r="167" spans="1:5" ht="45" customHeight="1" x14ac:dyDescent="0.25">
      <c r="A167" s="4666"/>
      <c r="B167" s="4666"/>
      <c r="C167" s="4662" t="s">
        <v>50</v>
      </c>
      <c r="D167" s="4662" t="s">
        <v>51</v>
      </c>
      <c r="E167" s="4662" t="s">
        <v>50</v>
      </c>
    </row>
    <row r="168" spans="1:5" ht="45" customHeight="1" x14ac:dyDescent="0.25">
      <c r="A168" s="4666"/>
      <c r="B168" s="4666"/>
      <c r="C168" s="4662" t="s">
        <v>52</v>
      </c>
      <c r="D168" s="4662" t="s">
        <v>53</v>
      </c>
      <c r="E168" s="4662" t="s">
        <v>52</v>
      </c>
    </row>
    <row r="169" spans="1:5" ht="45" customHeight="1" x14ac:dyDescent="0.25">
      <c r="A169" s="4666"/>
      <c r="B169" s="4666"/>
      <c r="C169" s="4662" t="s">
        <v>54</v>
      </c>
      <c r="D169" s="4662" t="s">
        <v>55</v>
      </c>
      <c r="E169" s="4662" t="s">
        <v>54</v>
      </c>
    </row>
    <row r="170" spans="1:5" ht="45" customHeight="1" x14ac:dyDescent="0.25">
      <c r="A170" s="4666"/>
      <c r="B170" s="4666"/>
      <c r="C170" s="4662" t="s">
        <v>56</v>
      </c>
      <c r="D170" s="4662" t="s">
        <v>57</v>
      </c>
      <c r="E170" s="4662" t="s">
        <v>56</v>
      </c>
    </row>
    <row r="171" spans="1:5" ht="45" customHeight="1" x14ac:dyDescent="0.25">
      <c r="A171" s="5957" t="s">
        <v>401</v>
      </c>
      <c r="B171" s="5957" t="s">
        <v>402</v>
      </c>
      <c r="C171" s="4663" t="s">
        <v>20</v>
      </c>
      <c r="D171" s="4663" t="s">
        <v>29</v>
      </c>
      <c r="E171" s="4663" t="s">
        <v>20</v>
      </c>
    </row>
    <row r="172" spans="1:5" ht="45" customHeight="1" x14ac:dyDescent="0.25">
      <c r="A172" s="4666"/>
      <c r="B172" s="4666"/>
      <c r="C172" s="4663" t="s">
        <v>30</v>
      </c>
      <c r="D172" s="4663" t="s">
        <v>37</v>
      </c>
      <c r="E172" s="4663" t="s">
        <v>30</v>
      </c>
    </row>
    <row r="173" spans="1:5" ht="45" customHeight="1" x14ac:dyDescent="0.25">
      <c r="A173" s="4666"/>
      <c r="B173" s="4666"/>
      <c r="C173" s="4663" t="s">
        <v>38</v>
      </c>
      <c r="D173" s="4663" t="s">
        <v>39</v>
      </c>
      <c r="E173" s="4663" t="s">
        <v>38</v>
      </c>
    </row>
    <row r="174" spans="1:5" ht="45" customHeight="1" x14ac:dyDescent="0.25">
      <c r="A174" s="4666"/>
      <c r="B174" s="4666"/>
      <c r="C174" s="4663" t="s">
        <v>40</v>
      </c>
      <c r="D174" s="4663" t="s">
        <v>41</v>
      </c>
      <c r="E174" s="4663" t="s">
        <v>40</v>
      </c>
    </row>
    <row r="175" spans="1:5" ht="45" customHeight="1" x14ac:dyDescent="0.25">
      <c r="A175" s="4666"/>
      <c r="B175" s="4666"/>
      <c r="C175" s="4663" t="s">
        <v>42</v>
      </c>
      <c r="D175" s="4663" t="s">
        <v>43</v>
      </c>
      <c r="E175" s="4663" t="s">
        <v>42</v>
      </c>
    </row>
    <row r="176" spans="1:5" ht="45" customHeight="1" x14ac:dyDescent="0.25">
      <c r="A176" s="4666"/>
      <c r="B176" s="4666"/>
      <c r="C176" s="4663" t="s">
        <v>44</v>
      </c>
      <c r="D176" s="4663" t="s">
        <v>45</v>
      </c>
      <c r="E176" s="4663" t="s">
        <v>44</v>
      </c>
    </row>
    <row r="177" spans="1:5" ht="45" customHeight="1" x14ac:dyDescent="0.25">
      <c r="A177" s="4666"/>
      <c r="B177" s="4666"/>
      <c r="C177" s="4663" t="s">
        <v>46</v>
      </c>
      <c r="D177" s="4663" t="s">
        <v>47</v>
      </c>
      <c r="E177" s="4663" t="s">
        <v>46</v>
      </c>
    </row>
    <row r="178" spans="1:5" ht="45" customHeight="1" x14ac:dyDescent="0.25">
      <c r="A178" s="4666"/>
      <c r="B178" s="4666"/>
      <c r="C178" s="4663" t="s">
        <v>48</v>
      </c>
      <c r="D178" s="4663" t="s">
        <v>49</v>
      </c>
      <c r="E178" s="4663" t="s">
        <v>48</v>
      </c>
    </row>
    <row r="179" spans="1:5" ht="45" customHeight="1" x14ac:dyDescent="0.25">
      <c r="A179" s="4666"/>
      <c r="B179" s="4666"/>
      <c r="C179" s="4663" t="s">
        <v>50</v>
      </c>
      <c r="D179" s="4663" t="s">
        <v>51</v>
      </c>
      <c r="E179" s="4663" t="s">
        <v>50</v>
      </c>
    </row>
    <row r="180" spans="1:5" ht="45" customHeight="1" x14ac:dyDescent="0.25">
      <c r="A180" s="4666"/>
      <c r="B180" s="4666"/>
      <c r="C180" s="4663" t="s">
        <v>52</v>
      </c>
      <c r="D180" s="4663" t="s">
        <v>53</v>
      </c>
      <c r="E180" s="4663" t="s">
        <v>52</v>
      </c>
    </row>
    <row r="181" spans="1:5" ht="45" customHeight="1" x14ac:dyDescent="0.25">
      <c r="A181" s="4666"/>
      <c r="B181" s="4666"/>
      <c r="C181" s="4663" t="s">
        <v>54</v>
      </c>
      <c r="D181" s="4663" t="s">
        <v>55</v>
      </c>
      <c r="E181" s="4663" t="s">
        <v>54</v>
      </c>
    </row>
    <row r="182" spans="1:5" ht="45" customHeight="1" x14ac:dyDescent="0.25">
      <c r="A182" s="4666"/>
      <c r="B182" s="4666"/>
      <c r="C182" s="4663" t="s">
        <v>56</v>
      </c>
      <c r="D182" s="4663" t="s">
        <v>57</v>
      </c>
      <c r="E182" s="4663" t="s">
        <v>56</v>
      </c>
    </row>
    <row r="183" spans="1:5" ht="45" customHeight="1" x14ac:dyDescent="0.25">
      <c r="A183" s="5954" t="s">
        <v>576</v>
      </c>
      <c r="B183" s="5954" t="s">
        <v>572</v>
      </c>
      <c r="C183" s="4664" t="s">
        <v>20</v>
      </c>
      <c r="D183" s="4664" t="s">
        <v>29</v>
      </c>
      <c r="E183" s="4664" t="s">
        <v>20</v>
      </c>
    </row>
    <row r="184" spans="1:5" ht="45" customHeight="1" x14ac:dyDescent="0.25">
      <c r="A184" s="4666"/>
      <c r="B184" s="4666"/>
      <c r="C184" s="4664" t="s">
        <v>30</v>
      </c>
      <c r="D184" s="4664" t="s">
        <v>37</v>
      </c>
      <c r="E184" s="4664" t="s">
        <v>30</v>
      </c>
    </row>
    <row r="185" spans="1:5" ht="45" customHeight="1" x14ac:dyDescent="0.25">
      <c r="A185" s="4666"/>
      <c r="B185" s="4666"/>
      <c r="C185" s="4664" t="s">
        <v>38</v>
      </c>
      <c r="D185" s="4664" t="s">
        <v>39</v>
      </c>
      <c r="E185" s="4664" t="s">
        <v>38</v>
      </c>
    </row>
    <row r="186" spans="1:5" ht="45" customHeight="1" x14ac:dyDescent="0.25">
      <c r="A186" s="4666"/>
      <c r="B186" s="4666"/>
      <c r="C186" s="4664" t="s">
        <v>40</v>
      </c>
      <c r="D186" s="4664" t="s">
        <v>41</v>
      </c>
      <c r="E186" s="4664" t="s">
        <v>40</v>
      </c>
    </row>
    <row r="187" spans="1:5" ht="45" customHeight="1" x14ac:dyDescent="0.25">
      <c r="A187" s="4666"/>
      <c r="B187" s="4666"/>
      <c r="C187" s="4664" t="s">
        <v>42</v>
      </c>
      <c r="D187" s="4664" t="s">
        <v>43</v>
      </c>
      <c r="E187" s="4664" t="s">
        <v>42</v>
      </c>
    </row>
    <row r="188" spans="1:5" ht="45" customHeight="1" x14ac:dyDescent="0.25">
      <c r="A188" s="4666"/>
      <c r="B188" s="4666"/>
      <c r="C188" s="4664" t="s">
        <v>44</v>
      </c>
      <c r="D188" s="4664" t="s">
        <v>45</v>
      </c>
      <c r="E188" s="4664" t="s">
        <v>44</v>
      </c>
    </row>
    <row r="189" spans="1:5" ht="45" customHeight="1" x14ac:dyDescent="0.25">
      <c r="A189" s="4666"/>
      <c r="B189" s="4666"/>
      <c r="C189" s="4664" t="s">
        <v>46</v>
      </c>
      <c r="D189" s="4664" t="s">
        <v>47</v>
      </c>
      <c r="E189" s="4664" t="s">
        <v>46</v>
      </c>
    </row>
    <row r="190" spans="1:5" ht="45" customHeight="1" x14ac:dyDescent="0.25">
      <c r="A190" s="4666"/>
      <c r="B190" s="4666"/>
      <c r="C190" s="4664" t="s">
        <v>48</v>
      </c>
      <c r="D190" s="4664" t="s">
        <v>49</v>
      </c>
      <c r="E190" s="4664" t="s">
        <v>48</v>
      </c>
    </row>
    <row r="191" spans="1:5" ht="45" customHeight="1" x14ac:dyDescent="0.25">
      <c r="A191" s="4666"/>
      <c r="B191" s="4666"/>
      <c r="C191" s="4664" t="s">
        <v>50</v>
      </c>
      <c r="D191" s="4664" t="s">
        <v>51</v>
      </c>
      <c r="E191" s="4664" t="s">
        <v>50</v>
      </c>
    </row>
    <row r="192" spans="1:5" ht="45" customHeight="1" x14ac:dyDescent="0.25">
      <c r="A192" s="4666"/>
      <c r="B192" s="4666"/>
      <c r="C192" s="4664" t="s">
        <v>52</v>
      </c>
      <c r="D192" s="4664" t="s">
        <v>53</v>
      </c>
      <c r="E192" s="4664" t="s">
        <v>52</v>
      </c>
    </row>
    <row r="193" spans="1:5" ht="45" customHeight="1" x14ac:dyDescent="0.25">
      <c r="A193" s="4666"/>
      <c r="B193" s="4666"/>
      <c r="C193" s="4664" t="s">
        <v>54</v>
      </c>
      <c r="D193" s="4664" t="s">
        <v>55</v>
      </c>
      <c r="E193" s="4664" t="s">
        <v>54</v>
      </c>
    </row>
    <row r="194" spans="1:5" ht="45" customHeight="1" x14ac:dyDescent="0.25">
      <c r="A194" s="4666"/>
      <c r="B194" s="4666"/>
      <c r="C194" s="4664" t="s">
        <v>56</v>
      </c>
      <c r="D194" s="4664" t="s">
        <v>57</v>
      </c>
      <c r="E194" s="4664" t="s">
        <v>56</v>
      </c>
    </row>
  </sheetData>
  <mergeCells count="32">
    <mergeCell ref="A3:A14"/>
    <mergeCell ref="B3:B14"/>
    <mergeCell ref="A15:A26"/>
    <mergeCell ref="B15:B26"/>
    <mergeCell ref="A27:A38"/>
    <mergeCell ref="B27:B38"/>
    <mergeCell ref="A39:A50"/>
    <mergeCell ref="B39:B50"/>
    <mergeCell ref="A51:A62"/>
    <mergeCell ref="B51:B62"/>
    <mergeCell ref="A63:A74"/>
    <mergeCell ref="B63:B74"/>
    <mergeCell ref="A75:A86"/>
    <mergeCell ref="B75:B86"/>
    <mergeCell ref="A87:A98"/>
    <mergeCell ref="B87:B98"/>
    <mergeCell ref="A99:A110"/>
    <mergeCell ref="B99:B110"/>
    <mergeCell ref="A111:A122"/>
    <mergeCell ref="B111:B122"/>
    <mergeCell ref="A123:A134"/>
    <mergeCell ref="B123:B134"/>
    <mergeCell ref="A135:A146"/>
    <mergeCell ref="B135:B146"/>
    <mergeCell ref="A183:A194"/>
    <mergeCell ref="B183:B194"/>
    <mergeCell ref="A147:A158"/>
    <mergeCell ref="B147:B158"/>
    <mergeCell ref="A159:A170"/>
    <mergeCell ref="B159:B170"/>
    <mergeCell ref="A171:A182"/>
    <mergeCell ref="B171:B1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PO-PLE</vt:lpstr>
      <vt:lpstr>CFF - 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2026-09-03T17:07:21Z</dcterms:created>
  <dcterms:modified xsi:type="dcterms:W3CDTF">2026-10-09T14:35:41Z</dcterms:modified>
</cp:coreProperties>
</file>